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odaliza.baez\Desktop\PRESUPUESTO 2026\EJECUCION 2026\SEPTIEMBRE\"/>
    </mc:Choice>
  </mc:AlternateContent>
  <xr:revisionPtr revIDLastSave="0" documentId="13_ncr:1_{C2A883B9-1A5D-44CF-999B-86113FECBE1D}" xr6:coauthVersionLast="47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Plantilla Presupuesto" sheetId="2" r:id="rId1"/>
    <sheet name="Plantilla Ejecución 2026" sheetId="3" r:id="rId2"/>
  </sheets>
  <definedNames>
    <definedName name="_xlnm.Print_Area" localSheetId="1">'Plantilla Ejecución 2026'!$A$1:$K$144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5" i="3" l="1"/>
  <c r="K13" i="3"/>
  <c r="K10" i="3"/>
  <c r="K112" i="3"/>
  <c r="K63" i="3"/>
  <c r="K64" i="3"/>
  <c r="K65" i="3"/>
  <c r="K62" i="3"/>
  <c r="K24" i="3"/>
  <c r="K25" i="3"/>
  <c r="K26" i="3"/>
  <c r="K27" i="3"/>
  <c r="K28" i="3"/>
  <c r="K29" i="3"/>
  <c r="K30" i="3"/>
  <c r="K31" i="3"/>
  <c r="K32" i="3"/>
  <c r="K33" i="3"/>
  <c r="K23" i="3"/>
  <c r="K16" i="3"/>
  <c r="K17" i="3"/>
  <c r="K18" i="3"/>
  <c r="K19" i="3"/>
  <c r="K20" i="3"/>
  <c r="K21" i="3"/>
  <c r="K22" i="3"/>
  <c r="K11" i="3"/>
  <c r="K12" i="3"/>
  <c r="J10" i="3"/>
  <c r="J112" i="3"/>
  <c r="J62" i="3"/>
  <c r="J26" i="3"/>
  <c r="J16" i="3"/>
  <c r="J11" i="3"/>
  <c r="K68" i="3"/>
  <c r="K67" i="3"/>
  <c r="K35" i="3"/>
  <c r="K37" i="3"/>
  <c r="K14" i="3"/>
  <c r="I11" i="3"/>
  <c r="I26" i="3"/>
  <c r="I36" i="3"/>
  <c r="H36" i="3"/>
  <c r="I62" i="3"/>
  <c r="I16" i="3"/>
  <c r="H16" i="3"/>
  <c r="K34" i="3"/>
  <c r="H26" i="3"/>
  <c r="H11" i="3"/>
  <c r="G11" i="3"/>
  <c r="G16" i="3"/>
  <c r="G26" i="3"/>
  <c r="G62" i="3"/>
  <c r="G36" i="3"/>
  <c r="K36" i="3" s="1"/>
  <c r="F62" i="3"/>
  <c r="F36" i="3"/>
  <c r="D36" i="3"/>
  <c r="F26" i="3"/>
  <c r="F16" i="3"/>
  <c r="E16" i="3"/>
  <c r="F11" i="3"/>
  <c r="E11" i="3"/>
  <c r="D62" i="3"/>
  <c r="E62" i="3"/>
  <c r="E26" i="3"/>
  <c r="D26" i="3"/>
  <c r="D16" i="3"/>
  <c r="D11" i="3"/>
  <c r="C11" i="3"/>
  <c r="C16" i="3"/>
  <c r="B16" i="3"/>
  <c r="B11" i="3"/>
  <c r="I10" i="3" l="1"/>
  <c r="I112" i="3"/>
  <c r="G112" i="3"/>
  <c r="H112" i="3"/>
  <c r="G10" i="3"/>
  <c r="H10" i="3"/>
  <c r="F112" i="3"/>
  <c r="F10" i="3"/>
  <c r="E112" i="3"/>
  <c r="E10" i="3"/>
  <c r="C10" i="3"/>
  <c r="D10" i="3"/>
  <c r="C112" i="3"/>
  <c r="D112" i="3"/>
  <c r="B10" i="3"/>
  <c r="B112" i="3"/>
  <c r="B26" i="3" l="1"/>
  <c r="K110" i="3" l="1"/>
</calcChain>
</file>

<file path=xl/sharedStrings.xml><?xml version="1.0" encoding="utf-8"?>
<sst xmlns="http://schemas.openxmlformats.org/spreadsheetml/2006/main" count="211" uniqueCount="124">
  <si>
    <t>Detalle</t>
  </si>
  <si>
    <t>2 - GASTOS</t>
  </si>
  <si>
    <t>2.1 - REMUNERACIONES Y CONTRIBUCIONES</t>
  </si>
  <si>
    <t>2.1.1 - REMUNERACIONES</t>
  </si>
  <si>
    <t>2.1.2 - SOBRESUELDOS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</si>
  <si>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</si>
  <si>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</si>
  <si>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</si>
  <si>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</si>
  <si>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</si>
  <si>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</si>
  <si>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</si>
  <si>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</si>
  <si>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</si>
  <si>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</si>
  <si>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</si>
  <si>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</si>
  <si>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</si>
  <si>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</si>
  <si>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</si>
  <si>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</si>
  <si>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</si>
  <si>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</si>
  <si>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</si>
  <si>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2.3.9 - PRODUCTOS Y ÚTILES VARIOS</t>
  </si>
  <si>
    <t>2.4 - TRANSFERENCIAS CORRIENTES</t>
  </si>
  <si>
    <t>2.4.1 - TRANSFERENCIAS CORRIENTES AL SECTOR PRIVADO</t>
  </si>
  <si>
    <t>2.4.7 - TRANSFERENCIAS CORRIENTES AL SECTOR EXTERNO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</si>
  <si>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</si>
  <si>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</si>
  <si>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</si>
  <si>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</si>
  <si>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</si>
  <si>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</si>
  <si>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2.6.8 - BIENES INTANGIBLES</t>
  </si>
  <si>
    <t>Total Gastos</t>
  </si>
  <si>
    <t>En RD$</t>
  </si>
  <si>
    <t>Presupuesto Aprobado</t>
  </si>
  <si>
    <t>Presupuesto Modificado</t>
  </si>
  <si>
    <t xml:space="preserve">Definición de conceptos: </t>
  </si>
  <si>
    <t>2.1.3 - DIETAS Y GASTOS DE REPRESENTACIÓN</t>
  </si>
  <si>
    <t>2.2.9 - OTRAS CONTRATACIONES DE SERVICIOS</t>
  </si>
  <si>
    <t>2.3.8 - GASTOS QUE SE ASIGNARÁN DURANTE EL EJERCICIO (ART. 32 Y 33 LEY 423-06)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</si>
  <si>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</si>
  <si>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</si>
  <si>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</si>
  <si>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</si>
  <si>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</si>
  <si>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</si>
  <si>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</si>
  <si>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</si>
  <si>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</si>
  <si>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</si>
  <si>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</si>
  <si>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</si>
  <si>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</si>
  <si>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2.6.6 - EQUIPOS DE DEFENSA Y SEGURIDAD</t>
  </si>
  <si>
    <t>2.6.7 - ACTIVOS BIÓLOGICOS CULTIVABLES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</si>
  <si>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</si>
  <si>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</si>
  <si>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</si>
  <si>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</si>
  <si>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</si>
  <si>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</si>
  <si>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</si>
  <si>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</si>
  <si>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</si>
  <si>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</si>
  <si>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</si>
  <si>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</si>
  <si>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</si>
  <si>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</si>
  <si>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</si>
  <si>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</si>
  <si>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</si>
  <si>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</si>
  <si>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</si>
  <si>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</si>
  <si>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</si>
  <si>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</si>
  <si>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</si>
  <si>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</si>
  <si>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</si>
  <si>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>[Nombre Institución]</t>
  </si>
  <si>
    <t>[Ministerio al que está adscrito (si aplica)]</t>
  </si>
  <si>
    <t xml:space="preserve">1. La columna presupuesto modificado se agrega si se aprueba un presupuesto complementario. </t>
  </si>
  <si>
    <t xml:space="preserve">2. Se presenta la clasificación objetal del gasto al nivel de cuenta. </t>
  </si>
  <si>
    <t>1. Presupuesto Aprobado: Se refiere al presupuesto aprobado en la Ley de Presupuesto General del Estado</t>
  </si>
  <si>
    <t xml:space="preserve">2. Presupuesto Modificado: Se refiere al presupuesto aprobado en caso de que el Congreso Nacional apruebe un presupuesto complementario. </t>
  </si>
  <si>
    <t>Fecha de registro: hasta el [día] de [mes] del [año]</t>
  </si>
  <si>
    <t>Fecha de imputación: hasta el [día] de [mes] del [año]</t>
  </si>
  <si>
    <t>Fuente: [fuente]</t>
  </si>
  <si>
    <t xml:space="preserve">Ejecución de Gastos y Aplicaciones Financieras </t>
  </si>
  <si>
    <t>Año [año]</t>
  </si>
  <si>
    <t xml:space="preserve">Presupuesto de Gastos y Aplicaciones Financieras </t>
  </si>
  <si>
    <t>MINISTERIO DE INDUSTRIA Y COMERCIO Y MIPYMES</t>
  </si>
  <si>
    <t>Instituto Nacional de Proteccion de los Derechos del Consumidor</t>
  </si>
  <si>
    <t>__________________________</t>
  </si>
  <si>
    <t>en RD$</t>
  </si>
  <si>
    <r>
      <t xml:space="preserve">     </t>
    </r>
    <r>
      <rPr>
        <b/>
        <sz val="11"/>
        <color theme="1"/>
        <rFont val="Calibri"/>
        <family val="2"/>
        <scheme val="minor"/>
      </rPr>
      <t xml:space="preserve"> 2.5- TRANSFERENCIAS CORRIENTES</t>
    </r>
  </si>
  <si>
    <t xml:space="preserve">                     ________________________________</t>
  </si>
  <si>
    <r>
      <t xml:space="preserve"> </t>
    </r>
    <r>
      <rPr>
        <b/>
        <sz val="12"/>
        <color theme="1"/>
        <rFont val="Arial Narrow"/>
        <family val="2"/>
      </rPr>
      <t xml:space="preserve"> Presupuesto Aprobado: </t>
    </r>
    <r>
      <rPr>
        <sz val="12"/>
        <color theme="1"/>
        <rFont val="Arial Narrow"/>
        <family val="2"/>
      </rPr>
      <t xml:space="preserve">se refiere al presupuesto aprobado en la Ley de Presupuesto General del Estado. </t>
    </r>
  </si>
  <si>
    <r>
      <rPr>
        <b/>
        <sz val="12"/>
        <color theme="1"/>
        <rFont val="Arial Narrow"/>
        <family val="2"/>
      </rPr>
      <t xml:space="preserve">  Presupuesto Modificado:</t>
    </r>
    <r>
      <rPr>
        <sz val="12"/>
        <color theme="1"/>
        <rFont val="Arial Narrow"/>
        <family val="2"/>
      </rPr>
      <t xml:space="preserve"> Se refiere al presupuesto aprobado en caso de que el Congreso Nacional apruebe un presupuesto complementario. </t>
    </r>
  </si>
  <si>
    <r>
      <t xml:space="preserve">  </t>
    </r>
    <r>
      <rPr>
        <b/>
        <sz val="12"/>
        <color theme="1"/>
        <rFont val="Arial Narrow"/>
        <family val="2"/>
      </rPr>
      <t xml:space="preserve">Total Devengado: </t>
    </r>
    <r>
      <rPr>
        <sz val="12"/>
        <color theme="1"/>
        <rFont val="Arial Narrow"/>
        <family val="2"/>
      </rPr>
      <t>Son los recursos financieros que surgen con la obligación de pago por la recepción de conformidad de obras, bienes y servicios oportunamente contratados, en los casos de gastos sin contraprestación, por haberse cumplido los requisitos administrativos dispuestos por reglamento de la presente Ley.</t>
    </r>
  </si>
  <si>
    <t xml:space="preserve">     Licda. Odaliza Bàez</t>
  </si>
  <si>
    <t xml:space="preserve">     Analista De Presupuesto </t>
  </si>
  <si>
    <t xml:space="preserve">                         Enc. Departamento Financiero </t>
  </si>
  <si>
    <t xml:space="preserve">                             Licda. Katy Tavarez </t>
  </si>
  <si>
    <t>Año 2026</t>
  </si>
  <si>
    <t xml:space="preserve">                Febrero</t>
  </si>
  <si>
    <t xml:space="preserve">    Dr. Eddy Antonio Alcantara </t>
  </si>
  <si>
    <t xml:space="preserve">                   Director Ejecutivo  </t>
  </si>
  <si>
    <t>_______________________________</t>
  </si>
  <si>
    <t xml:space="preserve"> Directora Adminstrativa y Financiera </t>
  </si>
  <si>
    <t xml:space="preserve">        Licda. Nancy Ubaldo</t>
  </si>
  <si>
    <t xml:space="preserve">            Enero </t>
  </si>
  <si>
    <t xml:space="preserve">               Marzo</t>
  </si>
  <si>
    <t xml:space="preserve">                Abril</t>
  </si>
  <si>
    <t xml:space="preserve">                  Mayo</t>
  </si>
  <si>
    <t xml:space="preserve">               Julio </t>
  </si>
  <si>
    <t xml:space="preserve">                   Agosto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</si>
  <si>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Total                                                  </t>
  </si>
  <si>
    <t xml:space="preserve">                       Junio 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</si>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</sst>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</fills>
  <borders count="6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5" fillId="0" borderId="0"/>
  </cellStyleXfs>
  <cellXfs count="54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vertical="center" wrapText="1"/>
    </xf>
    <xf numFmtId="0" fontId="0" fillId="0" borderId="0" xfId="0" applyAlignment="1">
      <alignment horizontal="left" vertical="center" wrapText="1"/>
    </xf>
    <xf numFmtId="164" fontId="0" fillId="0" borderId="0" xfId="0" applyNumberFormat="1" applyAlignment="1">
      <alignment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 indent="2"/>
    </xf>
    <xf numFmtId="0" fontId="3" fillId="0" borderId="0" xfId="0" applyFont="1"/>
    <xf numFmtId="0" fontId="1" fillId="2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164" fontId="1" fillId="3" borderId="2" xfId="0" applyNumberFormat="1" applyFont="1" applyFill="1" applyBorder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  <xf numFmtId="0" fontId="2" fillId="3" borderId="0" xfId="0" applyFont="1" applyFill="1" applyAlignment="1">
      <alignment horizontal="center" vertical="center" wrapText="1"/>
    </xf>
    <xf numFmtId="0" fontId="0" fillId="0" borderId="0" xfId="0" applyAlignment="1">
      <alignment horizontal="left"/>
    </xf>
    <xf numFmtId="43" fontId="1" fillId="0" borderId="1" xfId="1" applyFont="1" applyBorder="1" applyAlignment="1">
      <alignment horizontal="left" vertical="center" wrapText="1"/>
    </xf>
    <xf numFmtId="43" fontId="1" fillId="0" borderId="0" xfId="1" applyFont="1" applyAlignment="1">
      <alignment vertical="center" wrapText="1"/>
    </xf>
    <xf numFmtId="43" fontId="0" fillId="0" borderId="0" xfId="1" applyFont="1"/>
    <xf numFmtId="43" fontId="1" fillId="0" borderId="0" xfId="1" applyFont="1"/>
    <xf numFmtId="9" fontId="0" fillId="0" borderId="0" xfId="2" applyFont="1"/>
    <xf numFmtId="43" fontId="0" fillId="0" borderId="0" xfId="1" applyFont="1" applyAlignment="1">
      <alignment vertical="center" wrapText="1"/>
    </xf>
    <xf numFmtId="0" fontId="1" fillId="0" borderId="0" xfId="0" applyFont="1"/>
    <xf numFmtId="43" fontId="1" fillId="0" borderId="0" xfId="0" applyNumberFormat="1" applyFont="1"/>
    <xf numFmtId="39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43" fontId="1" fillId="3" borderId="2" xfId="0" applyNumberFormat="1" applyFont="1" applyFill="1" applyBorder="1" applyAlignment="1">
      <alignment horizontal="right" vertical="center" wrapText="1"/>
    </xf>
    <xf numFmtId="0" fontId="1" fillId="3" borderId="0" xfId="0" applyFont="1" applyFill="1" applyAlignment="1">
      <alignment vertical="center" wrapText="1"/>
    </xf>
    <xf numFmtId="43" fontId="0" fillId="0" borderId="0" xfId="0" applyNumberFormat="1"/>
    <xf numFmtId="0" fontId="0" fillId="0" borderId="0" xfId="0" applyAlignment="1">
      <alignment horizontal="center"/>
    </xf>
    <xf numFmtId="0" fontId="1" fillId="3" borderId="2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4" fontId="6" fillId="0" borderId="0" xfId="0" applyNumberFormat="1" applyFont="1" applyAlignment="1">
      <alignment horizontal="right"/>
    </xf>
    <xf numFmtId="4" fontId="7" fillId="0" borderId="0" xfId="0" applyNumberFormat="1" applyFont="1" applyAlignment="1">
      <alignment horizontal="right"/>
    </xf>
    <xf numFmtId="39" fontId="9" fillId="0" borderId="0" xfId="0" applyNumberFormat="1" applyFont="1" applyAlignment="1">
      <alignment vertical="center" wrapText="1"/>
    </xf>
    <xf numFmtId="0" fontId="9" fillId="0" borderId="0" xfId="0" applyFont="1" applyAlignment="1">
      <alignment vertical="center"/>
    </xf>
    <xf numFmtId="43" fontId="6" fillId="0" borderId="0" xfId="0" applyNumberFormat="1" applyFont="1" applyAlignment="1">
      <alignment vertical="center"/>
    </xf>
    <xf numFmtId="43" fontId="7" fillId="0" borderId="0" xfId="0" applyNumberFormat="1" applyFont="1" applyAlignment="1">
      <alignment vertical="center"/>
    </xf>
    <xf numFmtId="43" fontId="8" fillId="0" borderId="0" xfId="0" applyNumberFormat="1" applyFont="1" applyAlignment="1">
      <alignment vertical="center" wrapText="1"/>
    </xf>
    <xf numFmtId="43" fontId="8" fillId="3" borderId="2" xfId="0" applyNumberFormat="1" applyFont="1" applyFill="1" applyBorder="1" applyAlignment="1">
      <alignment vertical="center" wrapText="1"/>
    </xf>
    <xf numFmtId="43" fontId="9" fillId="0" borderId="0" xfId="0" applyNumberFormat="1" applyFont="1" applyAlignment="1">
      <alignment vertical="center"/>
    </xf>
    <xf numFmtId="0" fontId="8" fillId="3" borderId="0" xfId="0" applyFont="1" applyFill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0" fontId="11" fillId="0" borderId="3" xfId="0" applyFont="1" applyBorder="1" applyAlignment="1">
      <alignment horizontal="left" wrapText="1"/>
    </xf>
    <xf numFmtId="0" fontId="11" fillId="0" borderId="4" xfId="0" applyFont="1" applyBorder="1" applyAlignment="1">
      <alignment horizontal="left" wrapText="1"/>
    </xf>
    <xf numFmtId="0" fontId="11" fillId="0" borderId="5" xfId="0" applyFont="1" applyBorder="1" applyAlignment="1">
      <alignment horizontal="left" wrapText="1"/>
    </xf>
    <xf numFmtId="0" fontId="11" fillId="0" borderId="0" xfId="0" applyFont="1" applyAlignment="1">
      <alignment horizontal="left" wrapText="1"/>
    </xf>
    <xf numFmtId="0" fontId="1" fillId="3" borderId="0" xfId="0" applyFont="1" applyFill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4">
    <cellStyle name="Millares" xfId="1" builtinId="3"/>
    <cellStyle name="Normal" xfId="0" builtinId="0"/>
    <cellStyle name="Normal 2" xfId="3" xr:uid="{00000000-0005-0000-0000-000002000000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419100</xdr:colOff>
      <xdr:row>1</xdr:row>
      <xdr:rowOff>0</xdr:rowOff>
    </xdr:from>
    <xdr:to>
      <xdr:col>0</xdr:col>
      <xdr:colOff>1318966</xdr:colOff>
      <xdr:row>3</xdr:row>
      <xdr:rowOff>201175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19100" y="238125"/>
          <a:ext cx="899866" cy="67742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ysClr val="windowText" lastClr="000000"/>
              </a:solidFill>
            </a:rPr>
            <a:t>LOGO MIN.</a:t>
          </a:r>
        </a:p>
        <a:p>
          <a:pPr algn="ctr"/>
          <a:r>
            <a:rPr lang="en-US" sz="1100">
              <a:solidFill>
                <a:sysClr val="windowText" lastClr="000000"/>
              </a:solidFill>
            </a:rPr>
            <a:t>(si</a:t>
          </a:r>
          <a:r>
            <a:rPr lang="en-US" sz="1100" baseline="0">
              <a:solidFill>
                <a:sysClr val="windowText" lastClr="000000"/>
              </a:solidFill>
            </a:rPr>
            <a:t> aplica)</a:t>
          </a:r>
          <a:endParaRPr 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790575</xdr:colOff>
      <xdr:row>0</xdr:row>
      <xdr:rowOff>190500</xdr:rowOff>
    </xdr:from>
    <xdr:to>
      <xdr:col>2</xdr:col>
      <xdr:colOff>623641</xdr:colOff>
      <xdr:row>3</xdr:row>
      <xdr:rowOff>153550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7105650" y="190500"/>
          <a:ext cx="899866" cy="67742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ysClr val="windowText" lastClr="000000"/>
              </a:solidFill>
            </a:rPr>
            <a:t>LOGO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209550</xdr:colOff>
      <xdr:row>1</xdr:row>
      <xdr:rowOff>0</xdr:rowOff>
    </xdr:from>
    <xdr:to>
      <xdr:col>7</xdr:col>
      <xdr:colOff>401872</xdr:colOff>
      <xdr:row>6</xdr:row>
      <xdr:rowOff>76200</xdr:rowOff>
    </xdr:to>
    <xdr:pic>
      <xdr:nvPicPr>
        <xdr:cNvPr id="5" name="3 Imagen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1875" y="190500"/>
          <a:ext cx="1621072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2466975</xdr:colOff>
      <xdr:row>0</xdr:row>
      <xdr:rowOff>114300</xdr:rowOff>
    </xdr:from>
    <xdr:to>
      <xdr:col>0</xdr:col>
      <xdr:colOff>3705225</xdr:colOff>
      <xdr:row>5</xdr:row>
      <xdr:rowOff>142974</xdr:rowOff>
    </xdr:to>
    <xdr:pic>
      <xdr:nvPicPr>
        <xdr:cNvPr id="8" name="Imagen 7" descr="Despacho del Ministro - Ministerio de Industria, Comercio y Mypimes - MICM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5" y="114300"/>
          <a:ext cx="1238250" cy="9811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2428875</xdr:colOff>
      <xdr:row>92</xdr:row>
      <xdr:rowOff>0</xdr:rowOff>
    </xdr:from>
    <xdr:to>
      <xdr:col>0</xdr:col>
      <xdr:colOff>3667125</xdr:colOff>
      <xdr:row>97</xdr:row>
      <xdr:rowOff>28674</xdr:rowOff>
    </xdr:to>
    <xdr:pic>
      <xdr:nvPicPr>
        <xdr:cNvPr id="10" name="Imagen 9" descr="Despacho del Ministro - Ministerio de Industria, Comercio y Mypimes - MICM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21564600"/>
          <a:ext cx="1238250" cy="9811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304800</xdr:colOff>
      <xdr:row>92</xdr:row>
      <xdr:rowOff>9525</xdr:rowOff>
    </xdr:from>
    <xdr:ext cx="1630596" cy="1028700"/>
    <xdr:pic>
      <xdr:nvPicPr>
        <xdr:cNvPr id="15" name="3 Imagen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21574125"/>
          <a:ext cx="1630596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2743200</xdr:colOff>
      <xdr:row>44</xdr:row>
      <xdr:rowOff>47625</xdr:rowOff>
    </xdr:from>
    <xdr:to>
      <xdr:col>0</xdr:col>
      <xdr:colOff>3980795</xdr:colOff>
      <xdr:row>49</xdr:row>
      <xdr:rowOff>76666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363FF15-E563-D31A-B391-236B6F4430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743200" y="10325100"/>
          <a:ext cx="1237595" cy="981541"/>
        </a:xfrm>
        <a:prstGeom prst="rect">
          <a:avLst/>
        </a:prstGeom>
      </xdr:spPr>
    </xdr:pic>
    <xdr:clientData/>
  </xdr:twoCellAnchor>
  <xdr:twoCellAnchor editAs="oneCell">
    <xdr:from>
      <xdr:col>6</xdr:col>
      <xdr:colOff>352425</xdr:colOff>
      <xdr:row>44</xdr:row>
      <xdr:rowOff>66675</xdr:rowOff>
    </xdr:from>
    <xdr:to>
      <xdr:col>7</xdr:col>
      <xdr:colOff>557545</xdr:colOff>
      <xdr:row>49</xdr:row>
      <xdr:rowOff>144488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FBC4F47-D271-DA8C-3314-98DC57EB3D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334750" y="10344150"/>
          <a:ext cx="1633870" cy="10303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7"/>
  <sheetViews>
    <sheetView showGridLines="0" zoomScaleNormal="100" workbookViewId="0">
      <selection activeCell="C16" sqref="C16"/>
    </sheetView>
  </sheetViews>
  <sheetFormatPr baseColWidth="10" defaultColWidth="9.140625" defaultRowHeight="15" x14ac:dyDescent="0.25"/>
  <cols>
    <col min="1" max="1" width="94.7109375" customWidth="1"/>
    <col min="2" max="2" width="16" bestFit="1" customWidth="1"/>
    <col min="3" max="3" width="15" customWidth="1"/>
    <col min="4" max="4" width="11.5703125" bestFit="1" customWidth="1"/>
  </cols>
  <sheetData>
    <row r="1" spans="1:5" ht="18.75" x14ac:dyDescent="0.3">
      <c r="A1" s="52" t="s">
        <v>84</v>
      </c>
      <c r="B1" s="52"/>
      <c r="C1" s="52"/>
      <c r="E1" s="9" t="s">
        <v>39</v>
      </c>
    </row>
    <row r="2" spans="1:5" ht="18.75" x14ac:dyDescent="0.25">
      <c r="A2" s="52" t="s">
        <v>83</v>
      </c>
      <c r="B2" s="52"/>
      <c r="C2" s="52"/>
      <c r="E2" s="15" t="s">
        <v>87</v>
      </c>
    </row>
    <row r="3" spans="1:5" ht="18.75" x14ac:dyDescent="0.25">
      <c r="A3" s="52" t="s">
        <v>93</v>
      </c>
      <c r="B3" s="52"/>
      <c r="C3" s="52"/>
      <c r="E3" s="15" t="s">
        <v>88</v>
      </c>
    </row>
    <row r="4" spans="1:5" ht="18.75" x14ac:dyDescent="0.3">
      <c r="A4" s="53" t="s">
        <v>94</v>
      </c>
      <c r="B4" s="53"/>
      <c r="C4" s="53"/>
      <c r="E4" s="9" t="s">
        <v>82</v>
      </c>
    </row>
    <row r="5" spans="1:5" x14ac:dyDescent="0.25">
      <c r="A5" s="51" t="s">
        <v>36</v>
      </c>
      <c r="B5" s="51"/>
      <c r="C5" s="51"/>
      <c r="E5" s="15" t="s">
        <v>85</v>
      </c>
    </row>
    <row r="6" spans="1:5" x14ac:dyDescent="0.25">
      <c r="E6" s="15" t="s">
        <v>86</v>
      </c>
    </row>
    <row r="7" spans="1:5" ht="31.5" x14ac:dyDescent="0.25">
      <c r="A7" s="13" t="s">
        <v>0</v>
      </c>
      <c r="B7" s="14" t="s">
        <v>37</v>
      </c>
      <c r="C7" s="14" t="s">
        <v>38</v>
      </c>
    </row>
    <row r="8" spans="1:5" x14ac:dyDescent="0.25">
      <c r="A8" s="1" t="s">
        <v>1</v>
      </c>
      <c r="B8" s="16"/>
      <c r="C8" s="16"/>
    </row>
    <row r="9" spans="1:5" x14ac:dyDescent="0.25">
      <c r="A9" s="3" t="s">
        <v>2</v>
      </c>
      <c r="B9" s="17"/>
      <c r="C9" s="19"/>
    </row>
    <row r="10" spans="1:5" x14ac:dyDescent="0.25">
      <c r="A10" s="8" t="s">
        <v>3</v>
      </c>
      <c r="B10" s="6"/>
      <c r="C10" s="6"/>
    </row>
    <row r="11" spans="1:5" x14ac:dyDescent="0.25">
      <c r="A11" s="8" t="s">
        <v>4</v>
      </c>
      <c r="B11" s="6"/>
    </row>
    <row r="12" spans="1:5" x14ac:dyDescent="0.25">
      <c r="A12" s="8" t="s">
        <v>40</v>
      </c>
      <c r="B12" s="6"/>
    </row>
    <row r="13" spans="1:5" x14ac:dyDescent="0.25">
      <c r="A13" s="8" t="s">
        <v>5</v>
      </c>
      <c r="B13" s="6"/>
    </row>
    <row r="14" spans="1:5" x14ac:dyDescent="0.25">
      <c r="A14" s="8" t="s">
        <v>6</v>
      </c>
      <c r="B14" s="6"/>
    </row>
    <row r="15" spans="1:5" x14ac:dyDescent="0.25">
      <c r="A15" s="3" t="s">
        <v>7</v>
      </c>
      <c r="B15" s="4"/>
    </row>
    <row r="16" spans="1:5" x14ac:dyDescent="0.25">
      <c r="A16" s="8" t="s">
        <v>8</v>
      </c>
      <c r="B16" s="6"/>
    </row>
    <row r="17" spans="1:2" x14ac:dyDescent="0.25">
      <c r="A17" s="8" t="s">
        <v>9</v>
      </c>
      <c r="B17" s="6"/>
    </row>
    <row r="18" spans="1:2" x14ac:dyDescent="0.25">
      <c r="A18" s="8" t="s">
        <v>10</v>
      </c>
      <c r="B18" s="6"/>
    </row>
    <row r="19" spans="1:2" ht="18" customHeight="1" x14ac:dyDescent="0.25">
      <c r="A19" s="8" t="s">
        <v>11</v>
      </c>
      <c r="B19" s="6"/>
    </row>
    <row r="20" spans="1:2" x14ac:dyDescent="0.25">
      <c r="A20" s="8" t="s">
        <v>12</v>
      </c>
      <c r="B20" s="6"/>
    </row>
    <row r="21" spans="1:2" x14ac:dyDescent="0.25">
      <c r="A21" s="8" t="s">
        <v>13</v>
      </c>
      <c r="B21" s="6"/>
    </row>
    <row r="22" spans="1:2" x14ac:dyDescent="0.25">
      <c r="A22" s="8" t="s">
        <v>14</v>
      </c>
      <c r="B22" s="6"/>
    </row>
    <row r="23" spans="1:2" x14ac:dyDescent="0.25">
      <c r="A23" s="8" t="s">
        <v>15</v>
      </c>
      <c r="B23" s="6"/>
    </row>
    <row r="24" spans="1:2" x14ac:dyDescent="0.25">
      <c r="A24" s="8" t="s">
        <v>41</v>
      </c>
      <c r="B24" s="6"/>
    </row>
    <row r="25" spans="1:2" x14ac:dyDescent="0.25">
      <c r="A25" s="3" t="s">
        <v>16</v>
      </c>
      <c r="B25" s="4"/>
    </row>
    <row r="26" spans="1:2" x14ac:dyDescent="0.25">
      <c r="A26" s="8" t="s">
        <v>17</v>
      </c>
      <c r="B26" s="6"/>
    </row>
    <row r="27" spans="1:2" x14ac:dyDescent="0.25">
      <c r="A27" s="8" t="s">
        <v>18</v>
      </c>
      <c r="B27" s="6"/>
    </row>
    <row r="28" spans="1:2" x14ac:dyDescent="0.25">
      <c r="A28" s="8" t="s">
        <v>19</v>
      </c>
      <c r="B28" s="6"/>
    </row>
    <row r="29" spans="1:2" x14ac:dyDescent="0.25">
      <c r="A29" s="8" t="s">
        <v>20</v>
      </c>
      <c r="B29" s="6"/>
    </row>
    <row r="30" spans="1:2" x14ac:dyDescent="0.25">
      <c r="A30" s="8" t="s">
        <v>21</v>
      </c>
      <c r="B30" s="6"/>
    </row>
    <row r="31" spans="1:2" x14ac:dyDescent="0.25">
      <c r="A31" s="8" t="s">
        <v>22</v>
      </c>
      <c r="B31" s="6"/>
    </row>
    <row r="32" spans="1:2" x14ac:dyDescent="0.25">
      <c r="A32" s="8" t="s">
        <v>23</v>
      </c>
      <c r="B32" s="6"/>
    </row>
    <row r="33" spans="1:2" x14ac:dyDescent="0.25">
      <c r="A33" s="8" t="s">
        <v>42</v>
      </c>
      <c r="B33" s="6"/>
    </row>
    <row r="34" spans="1:2" x14ac:dyDescent="0.25">
      <c r="A34" s="8" t="s">
        <v>24</v>
      </c>
      <c r="B34" s="6"/>
    </row>
    <row r="35" spans="1:2" x14ac:dyDescent="0.25">
      <c r="A35" s="3" t="s">
        <v>25</v>
      </c>
      <c r="B35" s="4"/>
    </row>
    <row r="36" spans="1:2" x14ac:dyDescent="0.25">
      <c r="A36" s="8" t="s">
        <v>26</v>
      </c>
      <c r="B36" s="6"/>
    </row>
    <row r="37" spans="1:2" x14ac:dyDescent="0.25">
      <c r="A37" s="8" t="s">
        <v>43</v>
      </c>
      <c r="B37" s="6"/>
    </row>
    <row r="38" spans="1:2" x14ac:dyDescent="0.25">
      <c r="A38" s="8" t="s">
        <v>44</v>
      </c>
      <c r="B38" s="6"/>
    </row>
    <row r="39" spans="1:2" x14ac:dyDescent="0.25">
      <c r="A39" s="8" t="s">
        <v>45</v>
      </c>
      <c r="B39" s="6"/>
    </row>
    <row r="40" spans="1:2" x14ac:dyDescent="0.25">
      <c r="A40" s="8" t="s">
        <v>46</v>
      </c>
      <c r="B40" s="6"/>
    </row>
    <row r="41" spans="1:2" x14ac:dyDescent="0.25">
      <c r="A41" s="8" t="s">
        <v>27</v>
      </c>
      <c r="B41" s="6"/>
    </row>
    <row r="42" spans="1:2" x14ac:dyDescent="0.25">
      <c r="A42" s="8" t="s">
        <v>47</v>
      </c>
      <c r="B42" s="6"/>
    </row>
    <row r="43" spans="1:2" x14ac:dyDescent="0.25">
      <c r="A43" s="3" t="s">
        <v>48</v>
      </c>
      <c r="B43" s="4"/>
    </row>
    <row r="44" spans="1:2" x14ac:dyDescent="0.25">
      <c r="A44" s="8" t="s">
        <v>49</v>
      </c>
      <c r="B44" s="6"/>
    </row>
    <row r="45" spans="1:2" x14ac:dyDescent="0.25">
      <c r="A45" s="8" t="s">
        <v>50</v>
      </c>
      <c r="B45" s="6"/>
    </row>
    <row r="46" spans="1:2" x14ac:dyDescent="0.25">
      <c r="A46" s="8" t="s">
        <v>51</v>
      </c>
      <c r="B46" s="6"/>
    </row>
    <row r="47" spans="1:2" x14ac:dyDescent="0.25">
      <c r="A47" s="8" t="s">
        <v>52</v>
      </c>
      <c r="B47" s="6"/>
    </row>
    <row r="48" spans="1:2" x14ac:dyDescent="0.25">
      <c r="A48" s="8" t="s">
        <v>53</v>
      </c>
      <c r="B48" s="6"/>
    </row>
    <row r="49" spans="1:2" x14ac:dyDescent="0.25">
      <c r="A49" s="8" t="s">
        <v>54</v>
      </c>
      <c r="B49" s="6"/>
    </row>
    <row r="50" spans="1:2" x14ac:dyDescent="0.25">
      <c r="A50" s="8" t="s">
        <v>55</v>
      </c>
      <c r="B50" s="6"/>
    </row>
    <row r="51" spans="1:2" x14ac:dyDescent="0.25">
      <c r="A51" s="3" t="s">
        <v>28</v>
      </c>
      <c r="B51" s="4"/>
    </row>
    <row r="52" spans="1:2" x14ac:dyDescent="0.25">
      <c r="A52" s="8" t="s">
        <v>29</v>
      </c>
      <c r="B52" s="6"/>
    </row>
    <row r="53" spans="1:2" x14ac:dyDescent="0.25">
      <c r="A53" s="8" t="s">
        <v>30</v>
      </c>
      <c r="B53" s="6"/>
    </row>
    <row r="54" spans="1:2" x14ac:dyDescent="0.25">
      <c r="A54" s="8" t="s">
        <v>31</v>
      </c>
      <c r="B54" s="6"/>
    </row>
    <row r="55" spans="1:2" x14ac:dyDescent="0.25">
      <c r="A55" s="8" t="s">
        <v>32</v>
      </c>
      <c r="B55" s="6"/>
    </row>
    <row r="56" spans="1:2" x14ac:dyDescent="0.25">
      <c r="A56" s="8" t="s">
        <v>33</v>
      </c>
      <c r="B56" s="6"/>
    </row>
    <row r="57" spans="1:2" x14ac:dyDescent="0.25">
      <c r="A57" s="8" t="s">
        <v>56</v>
      </c>
      <c r="B57" s="6"/>
    </row>
    <row r="58" spans="1:2" x14ac:dyDescent="0.25">
      <c r="A58" s="8" t="s">
        <v>57</v>
      </c>
      <c r="B58" s="6"/>
    </row>
    <row r="59" spans="1:2" x14ac:dyDescent="0.25">
      <c r="A59" s="8" t="s">
        <v>34</v>
      </c>
      <c r="B59" s="6"/>
    </row>
    <row r="60" spans="1:2" x14ac:dyDescent="0.25">
      <c r="A60" s="8" t="s">
        <v>58</v>
      </c>
      <c r="B60" s="6"/>
    </row>
    <row r="61" spans="1:2" x14ac:dyDescent="0.25">
      <c r="A61" s="3" t="s">
        <v>59</v>
      </c>
      <c r="B61" s="4"/>
    </row>
    <row r="62" spans="1:2" x14ac:dyDescent="0.25">
      <c r="A62" s="8" t="s">
        <v>60</v>
      </c>
      <c r="B62" s="6"/>
    </row>
    <row r="63" spans="1:2" x14ac:dyDescent="0.25">
      <c r="A63" s="8" t="s">
        <v>61</v>
      </c>
      <c r="B63" s="6"/>
    </row>
    <row r="64" spans="1:2" x14ac:dyDescent="0.25">
      <c r="A64" s="8" t="s">
        <v>62</v>
      </c>
      <c r="B64" s="6"/>
    </row>
    <row r="65" spans="1:3" x14ac:dyDescent="0.25">
      <c r="A65" s="8" t="s">
        <v>63</v>
      </c>
      <c r="B65" s="6"/>
    </row>
    <row r="66" spans="1:3" x14ac:dyDescent="0.25">
      <c r="A66" s="3" t="s">
        <v>64</v>
      </c>
      <c r="B66" s="4"/>
    </row>
    <row r="67" spans="1:3" x14ac:dyDescent="0.25">
      <c r="A67" s="8" t="s">
        <v>65</v>
      </c>
      <c r="B67" s="6"/>
    </row>
    <row r="68" spans="1:3" x14ac:dyDescent="0.25">
      <c r="A68" s="8" t="s">
        <v>66</v>
      </c>
      <c r="B68" s="6"/>
    </row>
    <row r="69" spans="1:3" x14ac:dyDescent="0.25">
      <c r="A69" s="3" t="s">
        <v>67</v>
      </c>
      <c r="B69" s="4"/>
    </row>
    <row r="70" spans="1:3" x14ac:dyDescent="0.25">
      <c r="A70" s="8" t="s">
        <v>68</v>
      </c>
      <c r="B70" s="6"/>
    </row>
    <row r="71" spans="1:3" x14ac:dyDescent="0.25">
      <c r="A71" s="8" t="s">
        <v>69</v>
      </c>
      <c r="B71" s="6"/>
    </row>
    <row r="72" spans="1:3" x14ac:dyDescent="0.25">
      <c r="A72" s="8" t="s">
        <v>70</v>
      </c>
      <c r="B72" s="6"/>
    </row>
    <row r="73" spans="1:3" x14ac:dyDescent="0.25">
      <c r="A73" s="10" t="s">
        <v>35</v>
      </c>
      <c r="B73" s="7"/>
      <c r="C73" s="7"/>
    </row>
    <row r="74" spans="1:3" x14ac:dyDescent="0.25">
      <c r="A74" s="5"/>
      <c r="B74" s="6"/>
    </row>
    <row r="75" spans="1:3" x14ac:dyDescent="0.25">
      <c r="A75" s="1" t="s">
        <v>71</v>
      </c>
      <c r="B75" s="2"/>
    </row>
    <row r="76" spans="1:3" x14ac:dyDescent="0.25">
      <c r="A76" s="3" t="s">
        <v>72</v>
      </c>
      <c r="B76" s="4"/>
    </row>
    <row r="77" spans="1:3" x14ac:dyDescent="0.25">
      <c r="A77" s="8" t="s">
        <v>73</v>
      </c>
      <c r="B77" s="6"/>
    </row>
    <row r="78" spans="1:3" x14ac:dyDescent="0.25">
      <c r="A78" s="8" t="s">
        <v>74</v>
      </c>
      <c r="B78" s="6"/>
    </row>
    <row r="79" spans="1:3" x14ac:dyDescent="0.25">
      <c r="A79" s="3" t="s">
        <v>75</v>
      </c>
      <c r="B79" s="4"/>
    </row>
    <row r="80" spans="1:3" x14ac:dyDescent="0.25">
      <c r="A80" s="8" t="s">
        <v>76</v>
      </c>
      <c r="B80" s="6"/>
    </row>
    <row r="81" spans="1:3" x14ac:dyDescent="0.25">
      <c r="A81" s="8" t="s">
        <v>77</v>
      </c>
      <c r="B81" s="6"/>
    </row>
    <row r="82" spans="1:3" x14ac:dyDescent="0.25">
      <c r="A82" s="3" t="s">
        <v>78</v>
      </c>
      <c r="B82" s="4"/>
    </row>
    <row r="83" spans="1:3" x14ac:dyDescent="0.25">
      <c r="A83" s="8" t="s">
        <v>79</v>
      </c>
      <c r="B83" s="6"/>
    </row>
    <row r="84" spans="1:3" x14ac:dyDescent="0.25">
      <c r="A84" s="10" t="s">
        <v>80</v>
      </c>
      <c r="B84" s="7"/>
      <c r="C84" s="7"/>
    </row>
    <row r="86" spans="1:3" ht="15.75" x14ac:dyDescent="0.25">
      <c r="A86" s="11" t="s">
        <v>81</v>
      </c>
      <c r="B86" s="12"/>
      <c r="C86" s="12"/>
    </row>
    <row r="87" spans="1:3" x14ac:dyDescent="0.25">
      <c r="A87" t="s">
        <v>91</v>
      </c>
    </row>
  </sheetData>
  <mergeCells count="5">
    <mergeCell ref="A1:C1"/>
    <mergeCell ref="A2:C2"/>
    <mergeCell ref="A3:C3"/>
    <mergeCell ref="A5:C5"/>
    <mergeCell ref="A4:C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3:X131"/>
  <sheetViews>
    <sheetView showGridLines="0" tabSelected="1" view="pageBreakPreview" topLeftCell="D97" zoomScaleNormal="100" zoomScaleSheetLayoutView="100" workbookViewId="0">
      <selection activeCell="K112" sqref="K112"/>
    </sheetView>
  </sheetViews>
  <sheetFormatPr baseColWidth="10" defaultColWidth="9.140625" defaultRowHeight="15" x14ac:dyDescent="0.25"/>
  <cols>
    <col min="1" max="1" width="59.7109375" customWidth="1"/>
    <col min="2" max="2" width="19.28515625" style="35" customWidth="1"/>
    <col min="3" max="10" width="21.42578125" style="35" customWidth="1"/>
    <col min="11" max="11" width="24.7109375" style="25" customWidth="1"/>
    <col min="12" max="12" width="14.85546875" bestFit="1" customWidth="1"/>
    <col min="13" max="13" width="96.7109375" bestFit="1" customWidth="1"/>
    <col min="15" max="22" width="6" bestFit="1" customWidth="1"/>
    <col min="23" max="24" width="7" bestFit="1" customWidth="1"/>
  </cols>
  <sheetData>
    <row r="3" spans="1:24" x14ac:dyDescent="0.25">
      <c r="A3" s="50" t="s">
        <v>95</v>
      </c>
      <c r="B3" s="50"/>
      <c r="C3" s="50"/>
      <c r="D3" s="50"/>
      <c r="E3" s="50"/>
      <c r="F3" s="50"/>
      <c r="G3" s="50"/>
      <c r="H3" s="50"/>
      <c r="I3" s="50"/>
      <c r="J3" s="50"/>
      <c r="K3" s="50"/>
      <c r="M3" s="22"/>
    </row>
    <row r="4" spans="1:24" x14ac:dyDescent="0.25">
      <c r="A4" s="50" t="s">
        <v>96</v>
      </c>
      <c r="B4" s="50"/>
      <c r="C4" s="50"/>
      <c r="D4" s="50"/>
      <c r="E4" s="50"/>
      <c r="F4" s="50"/>
      <c r="G4" s="50"/>
      <c r="H4" s="50"/>
      <c r="I4" s="50"/>
      <c r="J4" s="50"/>
      <c r="K4" s="50"/>
      <c r="M4" s="15"/>
    </row>
    <row r="5" spans="1:24" x14ac:dyDescent="0.25">
      <c r="A5" s="50" t="s">
        <v>108</v>
      </c>
      <c r="B5" s="50"/>
      <c r="C5" s="50"/>
      <c r="D5" s="50"/>
      <c r="E5" s="50"/>
      <c r="F5" s="50"/>
      <c r="G5" s="50"/>
      <c r="H5" s="50"/>
      <c r="I5" s="50"/>
      <c r="J5" s="50"/>
      <c r="K5" s="50"/>
      <c r="M5" s="15"/>
    </row>
    <row r="6" spans="1:24" x14ac:dyDescent="0.25">
      <c r="A6" s="50" t="s">
        <v>92</v>
      </c>
      <c r="B6" s="50"/>
      <c r="C6" s="50"/>
      <c r="D6" s="50"/>
      <c r="E6" s="50"/>
      <c r="F6" s="50"/>
      <c r="G6" s="50"/>
      <c r="H6" s="50"/>
      <c r="I6" s="50"/>
      <c r="J6" s="50"/>
      <c r="K6" s="50"/>
      <c r="M6" s="15"/>
    </row>
    <row r="7" spans="1:24" x14ac:dyDescent="0.25">
      <c r="A7" s="51" t="s">
        <v>98</v>
      </c>
      <c r="B7" s="51"/>
      <c r="C7" s="51"/>
      <c r="D7" s="51"/>
      <c r="E7" s="51"/>
      <c r="F7" s="51"/>
      <c r="G7" s="51"/>
      <c r="H7" s="51"/>
      <c r="I7" s="51"/>
      <c r="J7" s="51"/>
      <c r="K7" s="51"/>
      <c r="M7" s="15"/>
    </row>
    <row r="8" spans="1:24" x14ac:dyDescent="0.25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M8" s="15"/>
    </row>
    <row r="9" spans="1:24" ht="30" x14ac:dyDescent="0.25">
      <c r="A9" s="27" t="s">
        <v>0</v>
      </c>
      <c r="B9" s="41" t="s">
        <v>115</v>
      </c>
      <c r="C9" s="41" t="s">
        <v>109</v>
      </c>
      <c r="D9" s="41" t="s">
        <v>116</v>
      </c>
      <c r="E9" s="41" t="s">
        <v>117</v>
      </c>
      <c r="F9" s="41" t="s">
        <v>118</v>
      </c>
      <c r="G9" s="41" t="s">
        <v>122</v>
      </c>
      <c r="H9" s="41" t="s">
        <v>119</v>
      </c>
      <c r="I9" s="41" t="s">
        <v>120</v>
      </c>
      <c r="J9" s="41" t="s">
        <v>123</v>
      </c>
      <c r="K9" s="49" t="s">
        <v>121</v>
      </c>
      <c r="W9" s="28"/>
      <c r="X9" s="28"/>
    </row>
    <row r="10" spans="1:24" x14ac:dyDescent="0.25">
      <c r="A10" s="3" t="s">
        <v>1</v>
      </c>
      <c r="B10" s="32">
        <f>B11+B16</f>
        <v>22348495.949999999</v>
      </c>
      <c r="C10" s="32">
        <f>C11+C16</f>
        <v>22639742.129999999</v>
      </c>
      <c r="D10" s="32">
        <f>D11+D16+D26+D36+D62</f>
        <v>26647133.680000003</v>
      </c>
      <c r="E10" s="32">
        <f>E11+E16+E26+E62</f>
        <v>45291022.309999995</v>
      </c>
      <c r="F10" s="32">
        <f>F11+F16+F26+F36+F62</f>
        <v>26484652.009999998</v>
      </c>
      <c r="G10" s="32">
        <f>G11+G16+G26+G36+G62</f>
        <v>25542538.780000001</v>
      </c>
      <c r="H10" s="32">
        <f>H11+H16+H26+H36</f>
        <v>26782246.59</v>
      </c>
      <c r="I10" s="32">
        <f>I11+I16+I26+I62+I36</f>
        <v>25049155.010000002</v>
      </c>
      <c r="J10" s="32">
        <f>J11+J16+J26+J62</f>
        <v>29426390.379999999</v>
      </c>
      <c r="K10" s="24">
        <f>B10+C10+D10+E10+F10+G10+H10+I10+J10</f>
        <v>250211376.83999997</v>
      </c>
      <c r="M10" s="28"/>
      <c r="O10" s="18"/>
      <c r="P10" s="18"/>
      <c r="Q10" s="18"/>
      <c r="R10" s="18"/>
      <c r="S10" s="18"/>
      <c r="T10" s="18"/>
      <c r="U10" s="18"/>
      <c r="V10" s="18"/>
      <c r="W10" s="18"/>
      <c r="X10" s="18"/>
    </row>
    <row r="11" spans="1:24" x14ac:dyDescent="0.25">
      <c r="A11" s="3" t="s">
        <v>2</v>
      </c>
      <c r="B11" s="32">
        <f>B12+B13+B14+B15</f>
        <v>20967410.949999999</v>
      </c>
      <c r="C11" s="32">
        <f>C12+C13+C15</f>
        <v>20695519.890000001</v>
      </c>
      <c r="D11" s="32">
        <f>D12+D13+D15</f>
        <v>20352465.060000002</v>
      </c>
      <c r="E11" s="32">
        <f>E12+E13+E14+E15</f>
        <v>35342084.789999999</v>
      </c>
      <c r="F11" s="32">
        <f>F12+F13+F15</f>
        <v>20832580.039999999</v>
      </c>
      <c r="G11" s="32">
        <f>G12+G13+G15</f>
        <v>20504020.07</v>
      </c>
      <c r="H11" s="32">
        <f>H12+H13+H15</f>
        <v>20525121.66</v>
      </c>
      <c r="I11" s="32">
        <f>I12+I13+I15+I14</f>
        <v>20480541.920000002</v>
      </c>
      <c r="J11" s="32">
        <f>J12+J13+J15</f>
        <v>20194504.469999999</v>
      </c>
      <c r="K11" s="24">
        <f t="shared" ref="K11:K13" si="0">B11+C11+D11+E11+F11+G11+H11+I11+J11</f>
        <v>199894248.84999999</v>
      </c>
      <c r="L11" s="28"/>
      <c r="M11" s="28"/>
      <c r="O11" s="20"/>
    </row>
    <row r="12" spans="1:24" x14ac:dyDescent="0.25">
      <c r="A12" s="8" t="s">
        <v>3</v>
      </c>
      <c r="B12" s="33">
        <v>17643437.199999999</v>
      </c>
      <c r="C12" s="33">
        <v>17471929.170000002</v>
      </c>
      <c r="D12" s="33">
        <v>17143368.170000002</v>
      </c>
      <c r="E12" s="33">
        <v>17313685.390000001</v>
      </c>
      <c r="F12" s="33">
        <v>16712095.83</v>
      </c>
      <c r="G12" s="33">
        <v>17266506.300000001</v>
      </c>
      <c r="H12" s="33">
        <v>16722262.5</v>
      </c>
      <c r="I12" s="33">
        <v>16903418.27</v>
      </c>
      <c r="J12" s="33">
        <v>16979620.829999998</v>
      </c>
      <c r="K12" s="24">
        <f t="shared" si="0"/>
        <v>154156323.66000003</v>
      </c>
      <c r="L12" s="28"/>
    </row>
    <row r="13" spans="1:24" x14ac:dyDescent="0.25">
      <c r="A13" s="8" t="s">
        <v>4</v>
      </c>
      <c r="B13" s="33">
        <v>691000</v>
      </c>
      <c r="C13" s="33">
        <v>691000</v>
      </c>
      <c r="D13" s="33">
        <v>663000</v>
      </c>
      <c r="E13" s="33">
        <v>15418093.33</v>
      </c>
      <c r="F13" s="33">
        <v>1585250</v>
      </c>
      <c r="G13" s="33">
        <v>688000</v>
      </c>
      <c r="H13" s="33">
        <v>1266698.6599999999</v>
      </c>
      <c r="I13" s="33">
        <v>955670.55</v>
      </c>
      <c r="J13" s="33">
        <v>710903.68</v>
      </c>
      <c r="K13" s="24">
        <f>B13+C13+D13+E13+F13+G13+H13+I13+J13</f>
        <v>22669616.219999999</v>
      </c>
      <c r="L13" s="28"/>
    </row>
    <row r="14" spans="1:24" x14ac:dyDescent="0.25">
      <c r="A14" s="8" t="s">
        <v>40</v>
      </c>
      <c r="B14" s="37">
        <v>90000</v>
      </c>
      <c r="C14" s="37">
        <v>0</v>
      </c>
      <c r="D14" s="37">
        <v>0</v>
      </c>
      <c r="E14" s="37">
        <v>90000</v>
      </c>
      <c r="F14" s="37">
        <v>0</v>
      </c>
      <c r="G14" s="37">
        <v>0</v>
      </c>
      <c r="H14" s="37">
        <v>0</v>
      </c>
      <c r="I14" s="37">
        <v>90000</v>
      </c>
      <c r="J14" s="37">
        <v>0</v>
      </c>
      <c r="K14" s="24">
        <f t="shared" ref="K14" si="1">B14+C14+D14+E14+F14+G14+H14+I14</f>
        <v>270000</v>
      </c>
    </row>
    <row r="15" spans="1:24" x14ac:dyDescent="0.25">
      <c r="A15" s="8" t="s">
        <v>6</v>
      </c>
      <c r="B15" s="33">
        <v>2542973.75</v>
      </c>
      <c r="C15" s="33">
        <v>2532590.7200000002</v>
      </c>
      <c r="D15" s="33">
        <v>2546096.89</v>
      </c>
      <c r="E15" s="33">
        <v>2520306.0699999998</v>
      </c>
      <c r="F15" s="33">
        <v>2535234.21</v>
      </c>
      <c r="G15" s="33">
        <v>2549513.77</v>
      </c>
      <c r="H15" s="33">
        <v>2536160.5</v>
      </c>
      <c r="I15" s="33">
        <v>2531453.1</v>
      </c>
      <c r="J15" s="33">
        <v>2503979.96</v>
      </c>
      <c r="K15" s="24">
        <f>B15+C15+D15+E15+F15+G15+H15+I15+J15</f>
        <v>22798308.970000003</v>
      </c>
    </row>
    <row r="16" spans="1:24" s="22" customFormat="1" x14ac:dyDescent="0.25">
      <c r="A16" s="3" t="s">
        <v>7</v>
      </c>
      <c r="B16" s="32">
        <f>B17+B19+B21+B22</f>
        <v>1381085</v>
      </c>
      <c r="C16" s="32">
        <f>C17+C19+C22+C23+C24</f>
        <v>1944222.24</v>
      </c>
      <c r="D16" s="32">
        <f>D17+D18+D19+D21+D23+D24+D25</f>
        <v>5561271.7799999993</v>
      </c>
      <c r="E16" s="32">
        <f>E17+E18+E19+E20+E21+E22+E23+E24+E25</f>
        <v>5987538.4400000004</v>
      </c>
      <c r="F16" s="32">
        <f>F17+F18+F19+F20+F21+F22+F24+F25</f>
        <v>4130319.23</v>
      </c>
      <c r="G16" s="32">
        <f>G17+G18+G19+G20+G21+G23+G24+G25</f>
        <v>4484026.3499999996</v>
      </c>
      <c r="H16" s="32">
        <f>H17+H18+H19+H21+H22+H23+H24+H25</f>
        <v>5587448.6200000001</v>
      </c>
      <c r="I16" s="32">
        <f>I17+I18+I19+I20+I21+I22+I23+I24+I25</f>
        <v>3994589.1500000004</v>
      </c>
      <c r="J16" s="32">
        <f>J17+J19+J21+J23+J24+J25</f>
        <v>8260082.8199999994</v>
      </c>
      <c r="K16" s="24">
        <f t="shared" ref="K16:K22" si="2">B16+C16+D16+E16+F16+G16+H16+I16+J16</f>
        <v>41330583.630000003</v>
      </c>
    </row>
    <row r="17" spans="1:11" x14ac:dyDescent="0.25">
      <c r="A17" s="8" t="s">
        <v>8</v>
      </c>
      <c r="B17" s="33">
        <v>818800.2</v>
      </c>
      <c r="C17" s="33">
        <v>760254.4</v>
      </c>
      <c r="D17" s="33">
        <v>763317.76000000001</v>
      </c>
      <c r="E17" s="33">
        <v>980835.83</v>
      </c>
      <c r="F17" s="33">
        <v>757821.21</v>
      </c>
      <c r="G17" s="33">
        <v>933068.59</v>
      </c>
      <c r="H17" s="33">
        <v>891055.33</v>
      </c>
      <c r="I17" s="33">
        <v>859441.94</v>
      </c>
      <c r="J17" s="33">
        <v>784859.23</v>
      </c>
      <c r="K17" s="24">
        <f t="shared" si="2"/>
        <v>7549454.4900000002</v>
      </c>
    </row>
    <row r="18" spans="1:11" x14ac:dyDescent="0.25">
      <c r="A18" s="8" t="s">
        <v>9</v>
      </c>
      <c r="B18" s="37">
        <v>0</v>
      </c>
      <c r="C18" s="37">
        <v>0</v>
      </c>
      <c r="D18" s="37">
        <v>195543.7</v>
      </c>
      <c r="E18" s="37">
        <v>817523.13</v>
      </c>
      <c r="F18" s="37">
        <v>65469.79</v>
      </c>
      <c r="G18" s="33">
        <v>382395</v>
      </c>
      <c r="H18" s="37">
        <v>103840</v>
      </c>
      <c r="I18" s="37">
        <v>722101</v>
      </c>
      <c r="J18" s="37">
        <v>0</v>
      </c>
      <c r="K18" s="24">
        <f t="shared" si="2"/>
        <v>2286872.62</v>
      </c>
    </row>
    <row r="19" spans="1:11" x14ac:dyDescent="0.25">
      <c r="A19" s="8" t="s">
        <v>10</v>
      </c>
      <c r="B19" s="33">
        <v>298303.44</v>
      </c>
      <c r="C19" s="33">
        <v>299223.28000000003</v>
      </c>
      <c r="D19" s="33">
        <v>649242.28</v>
      </c>
      <c r="E19" s="33">
        <v>512762.6</v>
      </c>
      <c r="F19" s="33">
        <v>348142.22</v>
      </c>
      <c r="G19" s="33">
        <v>343667.20000000001</v>
      </c>
      <c r="H19" s="33">
        <v>250739.74</v>
      </c>
      <c r="I19" s="33">
        <v>310003.36</v>
      </c>
      <c r="J19" s="33">
        <v>435024.99</v>
      </c>
      <c r="K19" s="24">
        <f t="shared" si="2"/>
        <v>3447109.1100000003</v>
      </c>
    </row>
    <row r="20" spans="1:11" x14ac:dyDescent="0.25">
      <c r="A20" s="8" t="s">
        <v>11</v>
      </c>
      <c r="B20" s="37">
        <v>0</v>
      </c>
      <c r="C20" s="37">
        <v>0</v>
      </c>
      <c r="D20" s="37">
        <v>0</v>
      </c>
      <c r="E20" s="37">
        <v>288556.73</v>
      </c>
      <c r="F20" s="37">
        <v>50000</v>
      </c>
      <c r="G20" s="37">
        <v>2950</v>
      </c>
      <c r="H20" s="37">
        <v>0</v>
      </c>
      <c r="I20" s="37">
        <v>50000</v>
      </c>
      <c r="J20" s="37">
        <v>0</v>
      </c>
      <c r="K20" s="24">
        <f t="shared" si="2"/>
        <v>391506.73</v>
      </c>
    </row>
    <row r="21" spans="1:11" x14ac:dyDescent="0.25">
      <c r="A21" s="8" t="s">
        <v>12</v>
      </c>
      <c r="B21" s="37">
        <v>0</v>
      </c>
      <c r="C21" s="37">
        <v>0</v>
      </c>
      <c r="D21" s="37">
        <v>2110545.44</v>
      </c>
      <c r="E21" s="37">
        <v>1070307.1200000001</v>
      </c>
      <c r="F21" s="37">
        <v>1472028.64</v>
      </c>
      <c r="G21" s="37">
        <v>1578938.14</v>
      </c>
      <c r="H21" s="37">
        <v>739696.96</v>
      </c>
      <c r="I21" s="37">
        <v>1449315.66</v>
      </c>
      <c r="J21" s="37">
        <v>3717000</v>
      </c>
      <c r="K21" s="24">
        <f t="shared" si="2"/>
        <v>12137831.959999999</v>
      </c>
    </row>
    <row r="22" spans="1:11" x14ac:dyDescent="0.25">
      <c r="A22" s="8" t="s">
        <v>13</v>
      </c>
      <c r="B22" s="37">
        <v>263981.36</v>
      </c>
      <c r="C22" s="37">
        <v>376703.38</v>
      </c>
      <c r="D22" s="37">
        <v>0</v>
      </c>
      <c r="E22" s="37">
        <v>554314.87</v>
      </c>
      <c r="F22" s="37">
        <v>554314.87</v>
      </c>
      <c r="G22" s="37">
        <v>0</v>
      </c>
      <c r="H22" s="37">
        <v>1058756.6000000001</v>
      </c>
      <c r="I22" s="37">
        <v>177611.49</v>
      </c>
      <c r="J22" s="37">
        <v>0</v>
      </c>
      <c r="K22" s="24">
        <f t="shared" si="2"/>
        <v>2985682.5700000003</v>
      </c>
    </row>
    <row r="23" spans="1:11" ht="30" x14ac:dyDescent="0.25">
      <c r="A23" s="8" t="s">
        <v>14</v>
      </c>
      <c r="B23" s="37">
        <v>0</v>
      </c>
      <c r="C23" s="37">
        <v>33041.18</v>
      </c>
      <c r="D23" s="37">
        <v>150856.6</v>
      </c>
      <c r="E23" s="37">
        <v>306366.65999999997</v>
      </c>
      <c r="F23" s="37">
        <v>0</v>
      </c>
      <c r="G23" s="37">
        <v>869719.17</v>
      </c>
      <c r="H23" s="37">
        <v>489341.87</v>
      </c>
      <c r="I23" s="37">
        <v>56775.7</v>
      </c>
      <c r="J23" s="37">
        <v>425000.6</v>
      </c>
      <c r="K23" s="24">
        <f>B23+C23+D23+E23+F23+G23+H23+I23+J23</f>
        <v>2331101.7799999998</v>
      </c>
    </row>
    <row r="24" spans="1:11" ht="30" x14ac:dyDescent="0.25">
      <c r="A24" s="8" t="s">
        <v>15</v>
      </c>
      <c r="B24" s="37">
        <v>0</v>
      </c>
      <c r="C24" s="37">
        <v>475000</v>
      </c>
      <c r="D24" s="37">
        <v>767472</v>
      </c>
      <c r="E24" s="37">
        <v>906010.66</v>
      </c>
      <c r="F24" s="37">
        <v>475000</v>
      </c>
      <c r="G24" s="37">
        <v>83077.009999999995</v>
      </c>
      <c r="H24" s="37">
        <v>1390620</v>
      </c>
      <c r="I24" s="37">
        <v>129800</v>
      </c>
      <c r="J24" s="37">
        <v>2612107</v>
      </c>
      <c r="K24" s="24">
        <f t="shared" ref="K24:K33" si="3">B24+C24+D24+E24+F24+G24+H24+I24+J24</f>
        <v>6839086.6699999999</v>
      </c>
    </row>
    <row r="25" spans="1:11" x14ac:dyDescent="0.25">
      <c r="A25" s="8" t="s">
        <v>41</v>
      </c>
      <c r="B25" s="37">
        <v>0</v>
      </c>
      <c r="C25" s="37">
        <v>0</v>
      </c>
      <c r="D25" s="37">
        <v>924294</v>
      </c>
      <c r="E25" s="37">
        <v>550860.84</v>
      </c>
      <c r="F25" s="37">
        <v>407542.5</v>
      </c>
      <c r="G25" s="37">
        <v>290211.24</v>
      </c>
      <c r="H25" s="37">
        <v>663398.12</v>
      </c>
      <c r="I25" s="37">
        <v>239540</v>
      </c>
      <c r="J25" s="37">
        <v>286091</v>
      </c>
      <c r="K25" s="24">
        <f t="shared" si="3"/>
        <v>3361937.7</v>
      </c>
    </row>
    <row r="26" spans="1:11" s="22" customFormat="1" x14ac:dyDescent="0.25">
      <c r="A26" s="3" t="s">
        <v>16</v>
      </c>
      <c r="B26" s="36">
        <f>SUM(B27:B35)</f>
        <v>0</v>
      </c>
      <c r="C26" s="36">
        <v>0</v>
      </c>
      <c r="D26" s="36">
        <f>D27+D33+D35</f>
        <v>160793.28</v>
      </c>
      <c r="E26" s="36">
        <f>E27+E29+E31+E32+E33+E35</f>
        <v>3911549.08</v>
      </c>
      <c r="F26" s="36">
        <f>F27+F28+F32+F33+F35</f>
        <v>1252035.7000000002</v>
      </c>
      <c r="G26" s="36">
        <f>G27+G29+G31+G32+G33+G35</f>
        <v>392332.80000000005</v>
      </c>
      <c r="H26" s="36">
        <f>H27+H29+H35</f>
        <v>554676.31000000006</v>
      </c>
      <c r="I26" s="36">
        <f>I27+I28+I29+I35</f>
        <v>205179.14</v>
      </c>
      <c r="J26" s="36">
        <f>J27+J28</f>
        <v>67844.26999999999</v>
      </c>
      <c r="K26" s="24">
        <f t="shared" si="3"/>
        <v>6544410.5799999991</v>
      </c>
    </row>
    <row r="27" spans="1:11" x14ac:dyDescent="0.25">
      <c r="A27" s="8" t="s">
        <v>17</v>
      </c>
      <c r="B27" s="37">
        <v>0</v>
      </c>
      <c r="C27" s="37">
        <v>0</v>
      </c>
      <c r="D27" s="37">
        <v>127630</v>
      </c>
      <c r="E27" s="37">
        <v>264759.57</v>
      </c>
      <c r="F27" s="37">
        <v>59923.79</v>
      </c>
      <c r="G27" s="37">
        <v>322997.57</v>
      </c>
      <c r="H27" s="37">
        <v>91351.67</v>
      </c>
      <c r="I27" s="37">
        <v>123909.16</v>
      </c>
      <c r="J27" s="37">
        <v>34096.269999999997</v>
      </c>
      <c r="K27" s="24">
        <f t="shared" si="3"/>
        <v>1024668.03</v>
      </c>
    </row>
    <row r="28" spans="1:11" x14ac:dyDescent="0.25">
      <c r="A28" s="8" t="s">
        <v>18</v>
      </c>
      <c r="B28" s="37">
        <v>0</v>
      </c>
      <c r="C28" s="37">
        <v>0</v>
      </c>
      <c r="D28" s="37">
        <v>0</v>
      </c>
      <c r="E28" s="37"/>
      <c r="F28" s="37">
        <v>204405.54</v>
      </c>
      <c r="G28" s="37">
        <v>0</v>
      </c>
      <c r="H28" s="37">
        <v>0</v>
      </c>
      <c r="I28" s="37">
        <v>13924</v>
      </c>
      <c r="J28" s="37">
        <v>33748</v>
      </c>
      <c r="K28" s="24">
        <f t="shared" si="3"/>
        <v>252077.54</v>
      </c>
    </row>
    <row r="29" spans="1:11" x14ac:dyDescent="0.25">
      <c r="A29" s="8" t="s">
        <v>19</v>
      </c>
      <c r="B29" s="37">
        <v>0</v>
      </c>
      <c r="C29" s="37">
        <v>0</v>
      </c>
      <c r="D29" s="37">
        <v>0</v>
      </c>
      <c r="E29" s="37">
        <v>293453.40000000002</v>
      </c>
      <c r="F29" s="37">
        <v>0</v>
      </c>
      <c r="G29" s="37">
        <v>3481</v>
      </c>
      <c r="H29" s="37">
        <v>436600</v>
      </c>
      <c r="I29" s="37">
        <v>14300</v>
      </c>
      <c r="J29" s="37">
        <v>0</v>
      </c>
      <c r="K29" s="24">
        <f t="shared" si="3"/>
        <v>747834.4</v>
      </c>
    </row>
    <row r="30" spans="1:11" x14ac:dyDescent="0.25">
      <c r="A30" s="8" t="s">
        <v>20</v>
      </c>
      <c r="B30" s="37">
        <v>0</v>
      </c>
      <c r="C30" s="37">
        <v>0</v>
      </c>
      <c r="D30" s="37">
        <v>0</v>
      </c>
      <c r="E30" s="37">
        <v>0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24">
        <f t="shared" si="3"/>
        <v>0</v>
      </c>
    </row>
    <row r="31" spans="1:11" x14ac:dyDescent="0.25">
      <c r="A31" s="8" t="s">
        <v>21</v>
      </c>
      <c r="B31" s="37">
        <v>0</v>
      </c>
      <c r="C31" s="37">
        <v>0</v>
      </c>
      <c r="D31" s="37">
        <v>0</v>
      </c>
      <c r="E31" s="37">
        <v>2829.05</v>
      </c>
      <c r="F31" s="37">
        <v>0</v>
      </c>
      <c r="G31" s="37">
        <v>978.99</v>
      </c>
      <c r="H31" s="37">
        <v>0</v>
      </c>
      <c r="I31" s="37">
        <v>0</v>
      </c>
      <c r="J31" s="37">
        <v>0</v>
      </c>
      <c r="K31" s="24">
        <f t="shared" si="3"/>
        <v>3808.04</v>
      </c>
    </row>
    <row r="32" spans="1:11" ht="30" x14ac:dyDescent="0.25">
      <c r="A32" s="8" t="s">
        <v>22</v>
      </c>
      <c r="B32" s="37">
        <v>0</v>
      </c>
      <c r="C32" s="37">
        <v>0</v>
      </c>
      <c r="D32" s="37">
        <v>0</v>
      </c>
      <c r="E32" s="37">
        <v>6928.73</v>
      </c>
      <c r="F32" s="37">
        <v>2387.4699999999998</v>
      </c>
      <c r="G32" s="37">
        <v>2580.59</v>
      </c>
      <c r="H32" s="37">
        <v>0</v>
      </c>
      <c r="I32" s="37">
        <v>0</v>
      </c>
      <c r="J32" s="37">
        <v>0</v>
      </c>
      <c r="K32" s="24">
        <f t="shared" si="3"/>
        <v>11896.789999999999</v>
      </c>
    </row>
    <row r="33" spans="1:23" ht="14.25" customHeight="1" x14ac:dyDescent="0.25">
      <c r="A33" s="8" t="s">
        <v>23</v>
      </c>
      <c r="B33" s="37">
        <v>0</v>
      </c>
      <c r="C33" s="37">
        <v>0</v>
      </c>
      <c r="D33" s="37">
        <v>9663.2800000000007</v>
      </c>
      <c r="E33" s="37">
        <v>3036739.06</v>
      </c>
      <c r="F33" s="37">
        <v>257998.98</v>
      </c>
      <c r="G33" s="37">
        <v>28248.53</v>
      </c>
      <c r="H33" s="37">
        <v>0</v>
      </c>
      <c r="I33" s="37">
        <v>0</v>
      </c>
      <c r="J33" s="37">
        <v>0</v>
      </c>
      <c r="K33" s="24">
        <f t="shared" si="3"/>
        <v>3332649.8499999996</v>
      </c>
      <c r="L33" s="21"/>
    </row>
    <row r="34" spans="1:23" ht="30" x14ac:dyDescent="0.25">
      <c r="A34" s="8" t="s">
        <v>42</v>
      </c>
      <c r="B34" s="37">
        <v>0</v>
      </c>
      <c r="C34" s="37">
        <v>0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24">
        <f t="shared" ref="K34" si="4">D34+E34+G34+H34</f>
        <v>0</v>
      </c>
    </row>
    <row r="35" spans="1:23" x14ac:dyDescent="0.25">
      <c r="A35" s="8" t="s">
        <v>24</v>
      </c>
      <c r="B35" s="37">
        <v>0</v>
      </c>
      <c r="C35" s="37">
        <v>0</v>
      </c>
      <c r="D35" s="37">
        <v>23500</v>
      </c>
      <c r="E35" s="37">
        <v>306839.27</v>
      </c>
      <c r="F35" s="37">
        <v>727319.92</v>
      </c>
      <c r="G35" s="37">
        <v>34046.120000000003</v>
      </c>
      <c r="H35" s="37">
        <v>26724.639999999999</v>
      </c>
      <c r="I35" s="37">
        <v>53045.98</v>
      </c>
      <c r="J35" s="37">
        <v>0</v>
      </c>
      <c r="K35" s="24">
        <f>D35+E35+G35+H35+I35+F35</f>
        <v>1171475.9300000002</v>
      </c>
    </row>
    <row r="36" spans="1:23" s="22" customFormat="1" x14ac:dyDescent="0.25">
      <c r="A36" s="3" t="s">
        <v>25</v>
      </c>
      <c r="B36" s="37">
        <v>0</v>
      </c>
      <c r="C36" s="37">
        <v>0</v>
      </c>
      <c r="D36" s="36">
        <f>D37</f>
        <v>60000</v>
      </c>
      <c r="E36" s="36">
        <v>0</v>
      </c>
      <c r="F36" s="36">
        <f>F37</f>
        <v>100000</v>
      </c>
      <c r="G36" s="36">
        <f>G37</f>
        <v>145000</v>
      </c>
      <c r="H36" s="36">
        <f>H37</f>
        <v>115000</v>
      </c>
      <c r="I36" s="36">
        <f>I37</f>
        <v>110000</v>
      </c>
      <c r="J36" s="36"/>
      <c r="K36" s="24">
        <f>D36+E36+G36+H36+F36+I36</f>
        <v>530000</v>
      </c>
    </row>
    <row r="37" spans="1:23" x14ac:dyDescent="0.25">
      <c r="A37" s="8" t="s">
        <v>26</v>
      </c>
      <c r="B37" s="37">
        <v>0</v>
      </c>
      <c r="C37" s="37">
        <v>0</v>
      </c>
      <c r="D37" s="37">
        <v>60000</v>
      </c>
      <c r="E37" s="37">
        <v>0</v>
      </c>
      <c r="F37" s="37">
        <v>100000</v>
      </c>
      <c r="G37" s="37">
        <v>145000</v>
      </c>
      <c r="H37" s="37">
        <v>115000</v>
      </c>
      <c r="I37" s="37">
        <v>110000</v>
      </c>
      <c r="J37" s="37">
        <v>0</v>
      </c>
      <c r="K37" s="24">
        <f>D37+E37+G37+H37+I37+F37</f>
        <v>530000</v>
      </c>
    </row>
    <row r="38" spans="1:23" ht="30" x14ac:dyDescent="0.25">
      <c r="A38" s="8" t="s">
        <v>43</v>
      </c>
      <c r="B38" s="37">
        <v>0</v>
      </c>
      <c r="C38" s="37">
        <v>0</v>
      </c>
      <c r="D38" s="37">
        <v>0</v>
      </c>
      <c r="E38" s="37">
        <v>0</v>
      </c>
      <c r="F38" s="37">
        <v>0</v>
      </c>
      <c r="G38" s="37"/>
      <c r="H38" s="37">
        <v>0</v>
      </c>
      <c r="I38" s="37">
        <v>0</v>
      </c>
      <c r="J38" s="37">
        <v>0</v>
      </c>
      <c r="K38" s="24">
        <v>0</v>
      </c>
    </row>
    <row r="39" spans="1:23" ht="30" x14ac:dyDescent="0.25">
      <c r="A39" s="8" t="s">
        <v>44</v>
      </c>
      <c r="B39" s="37">
        <v>0</v>
      </c>
      <c r="C39" s="37">
        <v>0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/>
      <c r="K39" s="24">
        <v>0</v>
      </c>
    </row>
    <row r="40" spans="1:23" ht="30" x14ac:dyDescent="0.25">
      <c r="A40" s="8" t="s">
        <v>45</v>
      </c>
      <c r="B40" s="37">
        <v>0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24">
        <v>0</v>
      </c>
    </row>
    <row r="41" spans="1:23" ht="30" x14ac:dyDescent="0.25">
      <c r="A41" s="8" t="s">
        <v>46</v>
      </c>
      <c r="B41" s="37">
        <v>0</v>
      </c>
      <c r="C41" s="37">
        <v>0</v>
      </c>
      <c r="D41" s="37">
        <v>0</v>
      </c>
      <c r="E41" s="37">
        <v>0</v>
      </c>
      <c r="F41" s="37">
        <v>0</v>
      </c>
      <c r="G41" s="37">
        <v>0</v>
      </c>
      <c r="H41" s="37">
        <v>0</v>
      </c>
      <c r="I41" s="37">
        <v>0</v>
      </c>
      <c r="J41" s="37">
        <v>0</v>
      </c>
      <c r="K41" s="24">
        <v>0</v>
      </c>
    </row>
    <row r="42" spans="1:23" x14ac:dyDescent="0.25">
      <c r="A42" s="8" t="s">
        <v>27</v>
      </c>
      <c r="B42" s="37">
        <v>0</v>
      </c>
      <c r="C42" s="37">
        <v>0</v>
      </c>
      <c r="D42" s="37">
        <v>0</v>
      </c>
      <c r="E42" s="37">
        <v>0</v>
      </c>
      <c r="F42" s="37">
        <v>0</v>
      </c>
      <c r="G42" s="37">
        <v>0</v>
      </c>
      <c r="H42" s="37">
        <v>0</v>
      </c>
      <c r="I42" s="37">
        <v>0</v>
      </c>
      <c r="J42" s="37">
        <v>0</v>
      </c>
      <c r="K42" s="24">
        <v>0</v>
      </c>
    </row>
    <row r="43" spans="1:23" ht="30" x14ac:dyDescent="0.25">
      <c r="A43" s="8" t="s">
        <v>47</v>
      </c>
      <c r="B43" s="37">
        <v>0</v>
      </c>
      <c r="C43" s="37">
        <v>0</v>
      </c>
      <c r="D43" s="37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24">
        <v>0</v>
      </c>
    </row>
    <row r="44" spans="1:23" x14ac:dyDescent="0.25">
      <c r="A44" s="8"/>
      <c r="B44" s="34"/>
      <c r="C44" s="34"/>
      <c r="D44" s="34"/>
      <c r="E44" s="34"/>
      <c r="F44" s="34"/>
      <c r="G44" s="34"/>
      <c r="H44" s="34"/>
      <c r="I44" s="34"/>
      <c r="J44" s="34"/>
      <c r="K44" s="24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</row>
    <row r="45" spans="1:23" x14ac:dyDescent="0.25">
      <c r="A45" s="51"/>
      <c r="B45" s="51"/>
      <c r="C45" s="51"/>
      <c r="D45" s="51"/>
      <c r="E45" s="51"/>
      <c r="F45" s="51"/>
      <c r="G45" s="51"/>
      <c r="H45" s="51"/>
      <c r="I45" s="51"/>
      <c r="J45" s="51"/>
      <c r="K45" s="51"/>
    </row>
    <row r="46" spans="1:23" x14ac:dyDescent="0.25">
      <c r="A46" s="8"/>
      <c r="B46" s="34"/>
      <c r="C46" s="34"/>
      <c r="D46" s="34"/>
      <c r="E46" s="34"/>
      <c r="F46" s="34"/>
      <c r="G46" s="34"/>
      <c r="H46" s="34"/>
      <c r="I46" s="34"/>
      <c r="J46" s="34"/>
      <c r="K46" s="24"/>
      <c r="L46" s="28"/>
    </row>
    <row r="47" spans="1:23" x14ac:dyDescent="0.25">
      <c r="A47" s="50" t="s">
        <v>95</v>
      </c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28"/>
    </row>
    <row r="48" spans="1:23" x14ac:dyDescent="0.25">
      <c r="A48" s="50" t="s">
        <v>96</v>
      </c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28"/>
    </row>
    <row r="49" spans="1:12" x14ac:dyDescent="0.25">
      <c r="A49" s="50" t="s">
        <v>108</v>
      </c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28"/>
    </row>
    <row r="50" spans="1:12" x14ac:dyDescent="0.25">
      <c r="A50" s="50" t="s">
        <v>92</v>
      </c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28"/>
    </row>
    <row r="51" spans="1:12" x14ac:dyDescent="0.25">
      <c r="A51" s="51" t="s">
        <v>98</v>
      </c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28"/>
    </row>
    <row r="52" spans="1:12" x14ac:dyDescent="0.25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8"/>
    </row>
    <row r="53" spans="1:12" x14ac:dyDescent="0.25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8"/>
    </row>
    <row r="54" spans="1:12" x14ac:dyDescent="0.25">
      <c r="A54" s="15" t="s">
        <v>99</v>
      </c>
      <c r="B54" s="36">
        <v>0</v>
      </c>
      <c r="C54" s="36">
        <v>0</v>
      </c>
      <c r="D54" s="36">
        <v>0</v>
      </c>
      <c r="E54" s="36">
        <v>0</v>
      </c>
      <c r="F54" s="36">
        <v>0</v>
      </c>
      <c r="G54" s="36">
        <v>0</v>
      </c>
      <c r="H54" s="36">
        <v>0</v>
      </c>
      <c r="I54" s="36">
        <v>0</v>
      </c>
      <c r="J54" s="36">
        <v>0</v>
      </c>
      <c r="K54" s="24">
        <v>0</v>
      </c>
    </row>
    <row r="55" spans="1:12" x14ac:dyDescent="0.25">
      <c r="A55" s="8" t="s">
        <v>49</v>
      </c>
      <c r="B55" s="37">
        <v>0</v>
      </c>
      <c r="C55" s="37">
        <v>0</v>
      </c>
      <c r="D55" s="37">
        <v>0</v>
      </c>
      <c r="E55" s="37">
        <v>0</v>
      </c>
      <c r="F55" s="37">
        <v>0</v>
      </c>
      <c r="G55" s="37">
        <v>0</v>
      </c>
      <c r="H55" s="37">
        <v>0</v>
      </c>
      <c r="I55" s="37">
        <v>0</v>
      </c>
      <c r="J55" s="37">
        <v>0</v>
      </c>
      <c r="K55" s="24">
        <v>0</v>
      </c>
    </row>
    <row r="56" spans="1:12" ht="30" x14ac:dyDescent="0.25">
      <c r="A56" s="8" t="s">
        <v>50</v>
      </c>
      <c r="B56" s="37">
        <v>0</v>
      </c>
      <c r="C56" s="37">
        <v>0</v>
      </c>
      <c r="D56" s="37">
        <v>0</v>
      </c>
      <c r="E56" s="37">
        <v>0</v>
      </c>
      <c r="F56" s="37">
        <v>0</v>
      </c>
      <c r="G56" s="37">
        <v>0</v>
      </c>
      <c r="H56" s="37">
        <v>0</v>
      </c>
      <c r="I56" s="37">
        <v>0</v>
      </c>
      <c r="J56" s="37">
        <v>0</v>
      </c>
      <c r="K56" s="24">
        <v>0</v>
      </c>
    </row>
    <row r="57" spans="1:12" ht="30" x14ac:dyDescent="0.25">
      <c r="A57" s="8" t="s">
        <v>51</v>
      </c>
      <c r="B57" s="37">
        <v>0</v>
      </c>
      <c r="C57" s="37">
        <v>0</v>
      </c>
      <c r="D57" s="37">
        <v>0</v>
      </c>
      <c r="E57" s="37">
        <v>0</v>
      </c>
      <c r="F57" s="37">
        <v>0</v>
      </c>
      <c r="G57" s="37">
        <v>0</v>
      </c>
      <c r="H57" s="37">
        <v>0</v>
      </c>
      <c r="I57" s="37">
        <v>0</v>
      </c>
      <c r="J57" s="37">
        <v>0</v>
      </c>
      <c r="K57" s="24">
        <v>0</v>
      </c>
    </row>
    <row r="58" spans="1:12" ht="30" x14ac:dyDescent="0.25">
      <c r="A58" s="8" t="s">
        <v>52</v>
      </c>
      <c r="B58" s="37">
        <v>0</v>
      </c>
      <c r="C58" s="37">
        <v>0</v>
      </c>
      <c r="D58" s="37">
        <v>0</v>
      </c>
      <c r="E58" s="37">
        <v>0</v>
      </c>
      <c r="F58" s="37">
        <v>0</v>
      </c>
      <c r="G58" s="37">
        <v>0</v>
      </c>
      <c r="H58" s="37">
        <v>0</v>
      </c>
      <c r="I58" s="37">
        <v>0</v>
      </c>
      <c r="J58" s="37">
        <v>0</v>
      </c>
      <c r="K58" s="24">
        <v>0</v>
      </c>
    </row>
    <row r="59" spans="1:12" ht="30" x14ac:dyDescent="0.25">
      <c r="A59" s="8" t="s">
        <v>53</v>
      </c>
      <c r="B59" s="37">
        <v>0</v>
      </c>
      <c r="C59" s="37">
        <v>0</v>
      </c>
      <c r="D59" s="37">
        <v>0</v>
      </c>
      <c r="E59" s="37">
        <v>0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24">
        <v>0</v>
      </c>
    </row>
    <row r="60" spans="1:12" x14ac:dyDescent="0.25">
      <c r="A60" s="8" t="s">
        <v>54</v>
      </c>
      <c r="B60" s="37">
        <v>0</v>
      </c>
      <c r="C60" s="37">
        <v>0</v>
      </c>
      <c r="D60" s="37">
        <v>0</v>
      </c>
      <c r="E60" s="37">
        <v>0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24">
        <v>0</v>
      </c>
    </row>
    <row r="61" spans="1:12" ht="30" x14ac:dyDescent="0.25">
      <c r="A61" s="8" t="s">
        <v>55</v>
      </c>
      <c r="B61" s="37">
        <v>0</v>
      </c>
      <c r="C61" s="37">
        <v>0</v>
      </c>
      <c r="D61" s="37">
        <v>0</v>
      </c>
      <c r="E61" s="37">
        <v>0</v>
      </c>
      <c r="F61" s="37">
        <v>0</v>
      </c>
      <c r="G61" s="37">
        <v>0</v>
      </c>
      <c r="H61" s="37">
        <v>0</v>
      </c>
      <c r="I61" s="37">
        <v>0</v>
      </c>
      <c r="J61" s="37">
        <v>0</v>
      </c>
      <c r="K61" s="24">
        <v>0</v>
      </c>
    </row>
    <row r="62" spans="1:12" x14ac:dyDescent="0.25">
      <c r="A62" s="3" t="s">
        <v>28</v>
      </c>
      <c r="B62" s="36">
        <v>0</v>
      </c>
      <c r="C62" s="36">
        <v>0</v>
      </c>
      <c r="D62" s="36">
        <f>D63+D67</f>
        <v>512603.56</v>
      </c>
      <c r="E62" s="36">
        <f>E63</f>
        <v>49850</v>
      </c>
      <c r="F62" s="36">
        <f>F63+F64</f>
        <v>169717.04</v>
      </c>
      <c r="G62" s="36">
        <f>G67</f>
        <v>17159.560000000001</v>
      </c>
      <c r="H62" s="36">
        <v>0</v>
      </c>
      <c r="I62" s="36">
        <f>I63+I67+I68</f>
        <v>258844.79999999999</v>
      </c>
      <c r="J62" s="36">
        <f>J63</f>
        <v>903958.82</v>
      </c>
      <c r="K62" s="24">
        <f>D62+E62+F62+G62+H62+I62+J62</f>
        <v>1912133.7800000003</v>
      </c>
    </row>
    <row r="63" spans="1:12" x14ac:dyDescent="0.25">
      <c r="A63" s="8" t="s">
        <v>29</v>
      </c>
      <c r="B63" s="37">
        <v>0</v>
      </c>
      <c r="C63" s="37">
        <v>0</v>
      </c>
      <c r="D63" s="37">
        <v>512603.56</v>
      </c>
      <c r="E63" s="37">
        <v>49850</v>
      </c>
      <c r="F63" s="37">
        <v>63517.04</v>
      </c>
      <c r="G63" s="37">
        <v>0</v>
      </c>
      <c r="H63" s="37">
        <v>0</v>
      </c>
      <c r="I63" s="37">
        <v>115604.6</v>
      </c>
      <c r="J63" s="37">
        <v>903958.82</v>
      </c>
      <c r="K63" s="24">
        <f t="shared" ref="K63:K65" si="5">D63+E63+F63+G63+H63+I63+J63</f>
        <v>1645534.02</v>
      </c>
    </row>
    <row r="64" spans="1:12" x14ac:dyDescent="0.25">
      <c r="A64" s="8" t="s">
        <v>30</v>
      </c>
      <c r="B64" s="37">
        <v>0</v>
      </c>
      <c r="C64" s="37">
        <v>0</v>
      </c>
      <c r="D64" s="37">
        <v>0</v>
      </c>
      <c r="E64" s="37">
        <v>0</v>
      </c>
      <c r="F64" s="37">
        <v>106200</v>
      </c>
      <c r="G64" s="37">
        <v>0</v>
      </c>
      <c r="H64" s="37">
        <v>0</v>
      </c>
      <c r="I64" s="37">
        <v>0</v>
      </c>
      <c r="J64" s="37">
        <v>0</v>
      </c>
      <c r="K64" s="24">
        <f t="shared" si="5"/>
        <v>106200</v>
      </c>
    </row>
    <row r="65" spans="1:11" x14ac:dyDescent="0.25">
      <c r="A65" s="8" t="s">
        <v>31</v>
      </c>
      <c r="B65" s="37">
        <v>0</v>
      </c>
      <c r="C65" s="37">
        <v>0</v>
      </c>
      <c r="D65" s="37">
        <v>0</v>
      </c>
      <c r="E65" s="37">
        <v>0</v>
      </c>
      <c r="F65" s="37">
        <v>0</v>
      </c>
      <c r="G65" s="37">
        <v>0</v>
      </c>
      <c r="H65" s="37">
        <v>0</v>
      </c>
      <c r="I65" s="37">
        <v>0</v>
      </c>
      <c r="J65" s="37">
        <v>0</v>
      </c>
      <c r="K65" s="24">
        <f t="shared" si="5"/>
        <v>0</v>
      </c>
    </row>
    <row r="66" spans="1:11" ht="30" x14ac:dyDescent="0.25">
      <c r="A66" s="8" t="s">
        <v>32</v>
      </c>
      <c r="B66" s="37">
        <v>0</v>
      </c>
      <c r="C66" s="37">
        <v>0</v>
      </c>
      <c r="D66" s="37">
        <v>0</v>
      </c>
      <c r="E66" s="37">
        <v>0</v>
      </c>
      <c r="F66" s="37">
        <v>0</v>
      </c>
      <c r="G66" s="37">
        <v>0</v>
      </c>
      <c r="H66" s="37">
        <v>0</v>
      </c>
      <c r="I66" s="37">
        <v>0</v>
      </c>
      <c r="J66" s="37">
        <v>0</v>
      </c>
      <c r="K66" s="24">
        <v>0</v>
      </c>
    </row>
    <row r="67" spans="1:11" x14ac:dyDescent="0.25">
      <c r="A67" s="8" t="s">
        <v>33</v>
      </c>
      <c r="B67" s="37">
        <v>0</v>
      </c>
      <c r="C67" s="37">
        <v>0</v>
      </c>
      <c r="D67" s="37">
        <v>0</v>
      </c>
      <c r="E67" s="37">
        <v>0</v>
      </c>
      <c r="F67" s="37">
        <v>0</v>
      </c>
      <c r="G67" s="37">
        <v>17159.560000000001</v>
      </c>
      <c r="H67" s="37">
        <v>0</v>
      </c>
      <c r="I67" s="37">
        <v>52970.2</v>
      </c>
      <c r="J67" s="37">
        <v>0</v>
      </c>
      <c r="K67" s="24">
        <f>D67+G67+I67</f>
        <v>70129.759999999995</v>
      </c>
    </row>
    <row r="68" spans="1:11" x14ac:dyDescent="0.25">
      <c r="A68" s="8" t="s">
        <v>56</v>
      </c>
      <c r="B68" s="37">
        <v>0</v>
      </c>
      <c r="C68" s="37">
        <v>0</v>
      </c>
      <c r="D68" s="37">
        <v>0</v>
      </c>
      <c r="E68" s="37">
        <v>0</v>
      </c>
      <c r="F68" s="37">
        <v>0</v>
      </c>
      <c r="G68" s="37">
        <v>0</v>
      </c>
      <c r="H68" s="37">
        <v>0</v>
      </c>
      <c r="I68" s="37">
        <v>90270</v>
      </c>
      <c r="J68" s="37">
        <v>0</v>
      </c>
      <c r="K68" s="24">
        <f>I68</f>
        <v>90270</v>
      </c>
    </row>
    <row r="69" spans="1:11" x14ac:dyDescent="0.25">
      <c r="A69" s="8" t="s">
        <v>57</v>
      </c>
      <c r="B69" s="37">
        <v>0</v>
      </c>
      <c r="C69" s="37">
        <v>0</v>
      </c>
      <c r="D69" s="37">
        <v>0</v>
      </c>
      <c r="E69" s="37">
        <v>0</v>
      </c>
      <c r="F69" s="37">
        <v>0</v>
      </c>
      <c r="G69" s="37">
        <v>0</v>
      </c>
      <c r="H69" s="37">
        <v>0</v>
      </c>
      <c r="I69" s="37">
        <v>0</v>
      </c>
      <c r="J69" s="37">
        <v>0</v>
      </c>
      <c r="K69" s="24">
        <v>0</v>
      </c>
    </row>
    <row r="70" spans="1:11" x14ac:dyDescent="0.25">
      <c r="A70" s="8" t="s">
        <v>34</v>
      </c>
      <c r="B70" s="37">
        <v>0</v>
      </c>
      <c r="C70" s="37">
        <v>0</v>
      </c>
      <c r="D70" s="37">
        <v>0</v>
      </c>
      <c r="E70" s="37">
        <v>0</v>
      </c>
      <c r="F70" s="37">
        <v>0</v>
      </c>
      <c r="G70" s="37">
        <v>0</v>
      </c>
      <c r="H70" s="37">
        <v>0</v>
      </c>
      <c r="I70" s="37">
        <v>0</v>
      </c>
      <c r="J70" s="37">
        <v>0</v>
      </c>
      <c r="K70" s="24">
        <v>0</v>
      </c>
    </row>
    <row r="71" spans="1:11" ht="26.25" customHeight="1" x14ac:dyDescent="0.25">
      <c r="A71" s="8" t="s">
        <v>58</v>
      </c>
      <c r="B71" s="37">
        <v>0</v>
      </c>
      <c r="C71" s="37">
        <v>0</v>
      </c>
      <c r="D71" s="37">
        <v>0</v>
      </c>
      <c r="E71" s="37">
        <v>0</v>
      </c>
      <c r="F71" s="37">
        <v>0</v>
      </c>
      <c r="G71" s="37">
        <v>0</v>
      </c>
      <c r="H71" s="37">
        <v>0</v>
      </c>
      <c r="I71" s="37">
        <v>0</v>
      </c>
      <c r="J71" s="37">
        <v>0</v>
      </c>
      <c r="K71" s="24">
        <v>0</v>
      </c>
    </row>
    <row r="72" spans="1:11" x14ac:dyDescent="0.25">
      <c r="A72" s="3" t="s">
        <v>59</v>
      </c>
      <c r="B72" s="36">
        <v>0</v>
      </c>
      <c r="C72" s="36">
        <v>0</v>
      </c>
      <c r="D72" s="36">
        <v>0</v>
      </c>
      <c r="E72" s="36">
        <v>0</v>
      </c>
      <c r="F72" s="36">
        <v>0</v>
      </c>
      <c r="G72" s="36">
        <v>0</v>
      </c>
      <c r="H72" s="36">
        <v>0</v>
      </c>
      <c r="I72" s="36">
        <v>0</v>
      </c>
      <c r="J72" s="36">
        <v>0</v>
      </c>
      <c r="K72" s="24">
        <v>0</v>
      </c>
    </row>
    <row r="73" spans="1:11" x14ac:dyDescent="0.25">
      <c r="A73" s="8" t="s">
        <v>60</v>
      </c>
      <c r="B73" s="37">
        <v>0</v>
      </c>
      <c r="C73" s="37">
        <v>0</v>
      </c>
      <c r="D73" s="37">
        <v>0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24">
        <v>0</v>
      </c>
    </row>
    <row r="74" spans="1:11" x14ac:dyDescent="0.25">
      <c r="A74" s="8" t="s">
        <v>61</v>
      </c>
      <c r="B74" s="37">
        <v>0</v>
      </c>
      <c r="C74" s="37">
        <v>0</v>
      </c>
      <c r="D74" s="37">
        <v>0</v>
      </c>
      <c r="E74" s="37">
        <v>0</v>
      </c>
      <c r="F74" s="37">
        <v>0</v>
      </c>
      <c r="G74" s="37">
        <v>0</v>
      </c>
      <c r="H74" s="37">
        <v>0</v>
      </c>
      <c r="I74" s="37">
        <v>0</v>
      </c>
      <c r="J74" s="37">
        <v>0</v>
      </c>
      <c r="K74" s="24">
        <v>0</v>
      </c>
    </row>
    <row r="75" spans="1:11" x14ac:dyDescent="0.25">
      <c r="A75" s="8" t="s">
        <v>62</v>
      </c>
      <c r="B75" s="37">
        <v>0</v>
      </c>
      <c r="C75" s="37">
        <v>0</v>
      </c>
      <c r="D75" s="37">
        <v>0</v>
      </c>
      <c r="E75" s="37">
        <v>0</v>
      </c>
      <c r="F75" s="37">
        <v>0</v>
      </c>
      <c r="G75" s="37">
        <v>0</v>
      </c>
      <c r="H75" s="37">
        <v>0</v>
      </c>
      <c r="I75" s="37">
        <v>0</v>
      </c>
      <c r="J75" s="37">
        <v>0</v>
      </c>
      <c r="K75" s="24">
        <v>0</v>
      </c>
    </row>
    <row r="76" spans="1:11" ht="30" x14ac:dyDescent="0.25">
      <c r="A76" s="8" t="s">
        <v>63</v>
      </c>
      <c r="B76" s="37">
        <v>0</v>
      </c>
      <c r="C76" s="37">
        <v>0</v>
      </c>
      <c r="D76" s="37">
        <v>0</v>
      </c>
      <c r="E76" s="37">
        <v>0</v>
      </c>
      <c r="F76" s="37">
        <v>0</v>
      </c>
      <c r="G76" s="37">
        <v>0</v>
      </c>
      <c r="H76" s="37">
        <v>0</v>
      </c>
      <c r="I76" s="37">
        <v>0</v>
      </c>
      <c r="J76" s="37">
        <v>0</v>
      </c>
      <c r="K76" s="24">
        <v>0</v>
      </c>
    </row>
    <row r="77" spans="1:11" ht="30" x14ac:dyDescent="0.25">
      <c r="A77" s="3" t="s">
        <v>64</v>
      </c>
      <c r="B77" s="36">
        <v>0</v>
      </c>
      <c r="C77" s="36">
        <v>0</v>
      </c>
      <c r="D77" s="36">
        <v>0</v>
      </c>
      <c r="E77" s="36">
        <v>0</v>
      </c>
      <c r="F77" s="36">
        <v>0</v>
      </c>
      <c r="G77" s="36">
        <v>0</v>
      </c>
      <c r="H77" s="36">
        <v>0</v>
      </c>
      <c r="I77" s="36">
        <v>0</v>
      </c>
      <c r="J77" s="36">
        <v>0</v>
      </c>
      <c r="K77" s="24">
        <v>0</v>
      </c>
    </row>
    <row r="78" spans="1:11" x14ac:dyDescent="0.25">
      <c r="A78" s="8" t="s">
        <v>65</v>
      </c>
      <c r="B78" s="37">
        <v>0</v>
      </c>
      <c r="C78" s="37">
        <v>0</v>
      </c>
      <c r="D78" s="37">
        <v>0</v>
      </c>
      <c r="E78" s="37">
        <v>0</v>
      </c>
      <c r="F78" s="37">
        <v>0</v>
      </c>
      <c r="G78" s="37">
        <v>0</v>
      </c>
      <c r="H78" s="37">
        <v>0</v>
      </c>
      <c r="I78" s="37">
        <v>0</v>
      </c>
      <c r="J78" s="37">
        <v>0</v>
      </c>
      <c r="K78" s="24">
        <v>0</v>
      </c>
    </row>
    <row r="79" spans="1:11" ht="30" x14ac:dyDescent="0.25">
      <c r="A79" s="8" t="s">
        <v>66</v>
      </c>
      <c r="B79" s="37">
        <v>0</v>
      </c>
      <c r="C79" s="37">
        <v>0</v>
      </c>
      <c r="D79" s="37">
        <v>0</v>
      </c>
      <c r="E79" s="37">
        <v>0</v>
      </c>
      <c r="F79" s="37">
        <v>0</v>
      </c>
      <c r="G79" s="37">
        <v>0</v>
      </c>
      <c r="H79" s="37">
        <v>0</v>
      </c>
      <c r="I79" s="37">
        <v>0</v>
      </c>
      <c r="J79" s="37">
        <v>0</v>
      </c>
      <c r="K79" s="24">
        <v>0</v>
      </c>
    </row>
    <row r="80" spans="1:11" x14ac:dyDescent="0.25">
      <c r="A80" s="3" t="s">
        <v>67</v>
      </c>
      <c r="B80" s="36">
        <v>0</v>
      </c>
      <c r="C80" s="36">
        <v>0</v>
      </c>
      <c r="D80" s="36">
        <v>0</v>
      </c>
      <c r="E80" s="36">
        <v>0</v>
      </c>
      <c r="F80" s="36">
        <v>0</v>
      </c>
      <c r="G80" s="36">
        <v>0</v>
      </c>
      <c r="H80" s="36">
        <v>0</v>
      </c>
      <c r="I80" s="36">
        <v>0</v>
      </c>
      <c r="J80" s="36">
        <v>0</v>
      </c>
      <c r="K80" s="24">
        <v>0</v>
      </c>
    </row>
    <row r="81" spans="1:12" x14ac:dyDescent="0.25">
      <c r="A81" s="8" t="s">
        <v>68</v>
      </c>
      <c r="B81" s="37">
        <v>0</v>
      </c>
      <c r="C81" s="37">
        <v>0</v>
      </c>
      <c r="D81" s="37">
        <v>0</v>
      </c>
      <c r="E81" s="37">
        <v>0</v>
      </c>
      <c r="F81" s="37">
        <v>0</v>
      </c>
      <c r="G81" s="37">
        <v>0</v>
      </c>
      <c r="H81" s="37">
        <v>0</v>
      </c>
      <c r="I81" s="37">
        <v>0</v>
      </c>
      <c r="J81" s="37">
        <v>0</v>
      </c>
      <c r="K81" s="24">
        <v>0</v>
      </c>
    </row>
    <row r="82" spans="1:12" x14ac:dyDescent="0.25">
      <c r="A82" s="8" t="s">
        <v>69</v>
      </c>
      <c r="B82" s="37">
        <v>0</v>
      </c>
      <c r="C82" s="37">
        <v>0</v>
      </c>
      <c r="D82" s="37">
        <v>0</v>
      </c>
      <c r="E82" s="37">
        <v>0</v>
      </c>
      <c r="F82" s="37">
        <v>0</v>
      </c>
      <c r="G82" s="37">
        <v>0</v>
      </c>
      <c r="H82" s="37">
        <v>0</v>
      </c>
      <c r="I82" s="37">
        <v>0</v>
      </c>
      <c r="J82" s="37">
        <v>0</v>
      </c>
      <c r="K82" s="24">
        <v>0</v>
      </c>
    </row>
    <row r="83" spans="1:12" ht="30" x14ac:dyDescent="0.25">
      <c r="A83" s="8" t="s">
        <v>70</v>
      </c>
      <c r="B83" s="37">
        <v>0</v>
      </c>
      <c r="C83" s="37">
        <v>0</v>
      </c>
      <c r="D83" s="37">
        <v>0</v>
      </c>
      <c r="E83" s="37">
        <v>0</v>
      </c>
      <c r="F83" s="37">
        <v>0</v>
      </c>
      <c r="G83" s="37">
        <v>0</v>
      </c>
      <c r="H83" s="37">
        <v>0</v>
      </c>
      <c r="I83" s="37">
        <v>0</v>
      </c>
      <c r="J83" s="37">
        <v>0</v>
      </c>
      <c r="K83" s="24">
        <v>0</v>
      </c>
      <c r="L83" s="22"/>
    </row>
    <row r="84" spans="1:12" x14ac:dyDescent="0.25">
      <c r="A84" s="3" t="s">
        <v>71</v>
      </c>
      <c r="B84" s="37">
        <v>0</v>
      </c>
      <c r="C84" s="37">
        <v>0</v>
      </c>
      <c r="D84" s="37">
        <v>0</v>
      </c>
      <c r="E84" s="37">
        <v>0</v>
      </c>
      <c r="F84" s="37">
        <v>0</v>
      </c>
      <c r="G84" s="37">
        <v>0</v>
      </c>
      <c r="H84" s="37">
        <v>0</v>
      </c>
      <c r="I84" s="37">
        <v>0</v>
      </c>
      <c r="J84" s="37">
        <v>0</v>
      </c>
      <c r="K84" s="24">
        <v>0</v>
      </c>
    </row>
    <row r="85" spans="1:12" x14ac:dyDescent="0.25">
      <c r="A85" s="3" t="s">
        <v>72</v>
      </c>
      <c r="B85" s="36">
        <v>0</v>
      </c>
      <c r="C85" s="36">
        <v>0</v>
      </c>
      <c r="D85" s="36">
        <v>0</v>
      </c>
      <c r="E85" s="36">
        <v>0</v>
      </c>
      <c r="F85" s="36">
        <v>0</v>
      </c>
      <c r="G85" s="36">
        <v>0</v>
      </c>
      <c r="H85" s="36">
        <v>0</v>
      </c>
      <c r="I85" s="36">
        <v>0</v>
      </c>
      <c r="J85" s="36">
        <v>0</v>
      </c>
      <c r="K85" s="24">
        <v>0</v>
      </c>
    </row>
    <row r="86" spans="1:12" x14ac:dyDescent="0.25">
      <c r="A86" s="8" t="s">
        <v>73</v>
      </c>
      <c r="B86" s="37">
        <v>0</v>
      </c>
      <c r="C86" s="37">
        <v>0</v>
      </c>
      <c r="D86" s="37">
        <v>0</v>
      </c>
      <c r="E86" s="37">
        <v>0</v>
      </c>
      <c r="F86" s="37">
        <v>0</v>
      </c>
      <c r="G86" s="37">
        <v>0</v>
      </c>
      <c r="H86" s="37">
        <v>0</v>
      </c>
      <c r="I86" s="37">
        <v>0</v>
      </c>
      <c r="J86" s="37">
        <v>0</v>
      </c>
      <c r="K86" s="24">
        <v>0</v>
      </c>
    </row>
    <row r="87" spans="1:12" ht="22.5" customHeight="1" x14ac:dyDescent="0.25">
      <c r="A87" s="8" t="s">
        <v>74</v>
      </c>
      <c r="B87" s="37">
        <v>0</v>
      </c>
      <c r="C87" s="37">
        <v>0</v>
      </c>
      <c r="D87" s="37">
        <v>0</v>
      </c>
      <c r="E87" s="37">
        <v>0</v>
      </c>
      <c r="F87" s="37">
        <v>0</v>
      </c>
      <c r="G87" s="37">
        <v>0</v>
      </c>
      <c r="H87" s="37">
        <v>0</v>
      </c>
      <c r="I87" s="37">
        <v>0</v>
      </c>
      <c r="J87" s="37">
        <v>0</v>
      </c>
      <c r="K87" s="24">
        <v>0</v>
      </c>
      <c r="L87" s="28"/>
    </row>
    <row r="88" spans="1:12" x14ac:dyDescent="0.25">
      <c r="A88" s="8"/>
      <c r="B88" s="37"/>
      <c r="C88" s="37"/>
      <c r="D88" s="37"/>
      <c r="E88" s="37"/>
      <c r="F88" s="37"/>
      <c r="G88" s="37"/>
      <c r="H88" s="37"/>
      <c r="I88" s="37"/>
      <c r="J88" s="37"/>
      <c r="K88" s="24">
        <v>0</v>
      </c>
      <c r="L88" s="28"/>
    </row>
    <row r="89" spans="1:12" x14ac:dyDescent="0.25">
      <c r="A89" s="8"/>
      <c r="B89" s="37"/>
      <c r="C89" s="37"/>
      <c r="D89" s="37"/>
      <c r="E89" s="37"/>
      <c r="F89" s="37"/>
      <c r="G89" s="37"/>
      <c r="H89" s="37"/>
      <c r="I89" s="37"/>
      <c r="J89" s="37"/>
      <c r="K89" s="24">
        <v>0</v>
      </c>
      <c r="L89" s="28"/>
    </row>
    <row r="90" spans="1:12" x14ac:dyDescent="0.25">
      <c r="A90" s="8"/>
      <c r="B90" s="37"/>
      <c r="C90" s="37"/>
      <c r="D90" s="37"/>
      <c r="E90" s="37"/>
      <c r="F90" s="37"/>
      <c r="G90" s="37"/>
      <c r="H90" s="37"/>
      <c r="I90" s="37"/>
      <c r="J90" s="37"/>
      <c r="K90" s="24"/>
      <c r="L90" s="28"/>
    </row>
    <row r="91" spans="1:12" x14ac:dyDescent="0.25">
      <c r="A91" s="8"/>
      <c r="B91" s="37"/>
      <c r="C91" s="37"/>
      <c r="D91" s="37"/>
      <c r="E91" s="37"/>
      <c r="F91" s="37"/>
      <c r="G91" s="37"/>
      <c r="H91" s="37"/>
      <c r="I91" s="37"/>
      <c r="J91" s="37"/>
      <c r="K91" s="24"/>
      <c r="L91" s="28"/>
    </row>
    <row r="92" spans="1:12" x14ac:dyDescent="0.25">
      <c r="A92" s="8"/>
      <c r="B92" s="37"/>
      <c r="C92" s="37"/>
      <c r="D92" s="37"/>
      <c r="E92" s="37"/>
      <c r="F92" s="37"/>
      <c r="G92" s="37"/>
      <c r="H92" s="37"/>
      <c r="I92" s="37"/>
      <c r="J92" s="37"/>
      <c r="K92" s="24"/>
      <c r="L92" s="28"/>
    </row>
    <row r="93" spans="1:12" x14ac:dyDescent="0.25">
      <c r="A93" s="8"/>
      <c r="B93" s="37"/>
      <c r="C93" s="37"/>
      <c r="D93" s="37"/>
      <c r="E93" s="37"/>
      <c r="F93" s="37"/>
      <c r="G93" s="37"/>
      <c r="H93" s="37"/>
      <c r="I93" s="37"/>
      <c r="J93" s="37"/>
      <c r="K93" s="24"/>
      <c r="L93" s="28"/>
    </row>
    <row r="94" spans="1:12" x14ac:dyDescent="0.25">
      <c r="A94" s="8"/>
      <c r="B94" s="37"/>
      <c r="C94" s="37"/>
      <c r="D94" s="37"/>
      <c r="E94" s="37"/>
      <c r="F94" s="37"/>
      <c r="G94" s="37"/>
      <c r="H94" s="37"/>
      <c r="I94" s="37"/>
      <c r="J94" s="37"/>
      <c r="K94" s="24"/>
      <c r="L94" s="28"/>
    </row>
    <row r="95" spans="1:12" x14ac:dyDescent="0.25">
      <c r="A95" s="8"/>
      <c r="B95" s="34"/>
      <c r="C95" s="34"/>
      <c r="D95" s="34"/>
      <c r="E95" s="34"/>
      <c r="F95" s="34"/>
      <c r="G95" s="34"/>
      <c r="H95" s="34"/>
      <c r="I95" s="34"/>
      <c r="J95" s="34"/>
      <c r="K95" s="24"/>
      <c r="L95" s="28"/>
    </row>
    <row r="96" spans="1:12" x14ac:dyDescent="0.25">
      <c r="A96" s="50" t="s">
        <v>95</v>
      </c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28"/>
    </row>
    <row r="97" spans="1:13" x14ac:dyDescent="0.25">
      <c r="A97" s="50" t="s">
        <v>96</v>
      </c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28"/>
    </row>
    <row r="98" spans="1:13" x14ac:dyDescent="0.25">
      <c r="A98" s="50" t="s">
        <v>108</v>
      </c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28"/>
    </row>
    <row r="99" spans="1:13" x14ac:dyDescent="0.25">
      <c r="A99" s="50" t="s">
        <v>92</v>
      </c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28"/>
    </row>
    <row r="100" spans="1:13" x14ac:dyDescent="0.25">
      <c r="A100" s="51" t="s">
        <v>98</v>
      </c>
      <c r="B100" s="51"/>
      <c r="C100" s="51"/>
      <c r="D100" s="51"/>
      <c r="E100" s="51"/>
      <c r="F100" s="51"/>
      <c r="G100" s="51"/>
      <c r="H100" s="51"/>
      <c r="I100" s="51"/>
      <c r="J100" s="51"/>
      <c r="K100" s="51"/>
      <c r="L100" s="28"/>
    </row>
    <row r="101" spans="1:13" x14ac:dyDescent="0.25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8"/>
    </row>
    <row r="102" spans="1:13" x14ac:dyDescent="0.25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8"/>
    </row>
    <row r="103" spans="1:13" x14ac:dyDescent="0.25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8"/>
    </row>
    <row r="104" spans="1:13" x14ac:dyDescent="0.25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8"/>
    </row>
    <row r="105" spans="1:13" x14ac:dyDescent="0.25">
      <c r="A105" s="3" t="s">
        <v>75</v>
      </c>
      <c r="B105" s="36">
        <v>0</v>
      </c>
      <c r="C105" s="36">
        <v>0</v>
      </c>
      <c r="D105" s="36">
        <v>0</v>
      </c>
      <c r="E105" s="36">
        <v>0</v>
      </c>
      <c r="F105" s="36">
        <v>0</v>
      </c>
      <c r="G105" s="36">
        <v>0</v>
      </c>
      <c r="H105" s="36">
        <v>0</v>
      </c>
      <c r="I105" s="36">
        <v>0</v>
      </c>
      <c r="J105" s="36">
        <v>0</v>
      </c>
      <c r="K105" s="24">
        <v>0</v>
      </c>
    </row>
    <row r="106" spans="1:13" s="22" customFormat="1" x14ac:dyDescent="0.25">
      <c r="A106" s="8" t="s">
        <v>76</v>
      </c>
      <c r="B106" s="37">
        <v>0</v>
      </c>
      <c r="C106" s="37">
        <v>0</v>
      </c>
      <c r="D106" s="37">
        <v>0</v>
      </c>
      <c r="E106" s="37">
        <v>0</v>
      </c>
      <c r="F106" s="37">
        <v>0</v>
      </c>
      <c r="G106" s="37">
        <v>0</v>
      </c>
      <c r="H106" s="37">
        <v>0</v>
      </c>
      <c r="I106" s="37">
        <v>0</v>
      </c>
      <c r="J106" s="37">
        <v>0</v>
      </c>
      <c r="K106" s="24">
        <v>0</v>
      </c>
      <c r="L106" s="23"/>
      <c r="M106" s="23"/>
    </row>
    <row r="107" spans="1:13" x14ac:dyDescent="0.25">
      <c r="A107" s="8" t="s">
        <v>77</v>
      </c>
      <c r="B107" s="37">
        <v>0</v>
      </c>
      <c r="C107" s="37">
        <v>0</v>
      </c>
      <c r="D107" s="37">
        <v>0</v>
      </c>
      <c r="E107" s="37">
        <v>0</v>
      </c>
      <c r="F107" s="37">
        <v>0</v>
      </c>
      <c r="G107" s="37">
        <v>0</v>
      </c>
      <c r="H107" s="37">
        <v>0</v>
      </c>
      <c r="I107" s="37">
        <v>0</v>
      </c>
      <c r="J107" s="37">
        <v>0</v>
      </c>
      <c r="K107" s="24">
        <v>0</v>
      </c>
    </row>
    <row r="108" spans="1:13" x14ac:dyDescent="0.25">
      <c r="A108" s="3" t="s">
        <v>78</v>
      </c>
      <c r="B108" s="36">
        <v>0</v>
      </c>
      <c r="C108" s="36">
        <v>0</v>
      </c>
      <c r="D108" s="36">
        <v>0</v>
      </c>
      <c r="E108" s="36">
        <v>0</v>
      </c>
      <c r="F108" s="36">
        <v>0</v>
      </c>
      <c r="G108" s="36">
        <v>0</v>
      </c>
      <c r="H108" s="36">
        <v>0</v>
      </c>
      <c r="I108" s="36">
        <v>0</v>
      </c>
      <c r="J108" s="36">
        <v>0</v>
      </c>
      <c r="K108" s="24">
        <v>0</v>
      </c>
    </row>
    <row r="109" spans="1:13" x14ac:dyDescent="0.25">
      <c r="A109" s="8" t="s">
        <v>79</v>
      </c>
      <c r="B109" s="37">
        <v>0</v>
      </c>
      <c r="C109" s="37">
        <v>0</v>
      </c>
      <c r="D109" s="37">
        <v>0</v>
      </c>
      <c r="E109" s="37">
        <v>0</v>
      </c>
      <c r="F109" s="37">
        <v>0</v>
      </c>
      <c r="G109" s="37">
        <v>0</v>
      </c>
      <c r="H109" s="37">
        <v>0</v>
      </c>
      <c r="I109" s="37">
        <v>0</v>
      </c>
      <c r="J109" s="37">
        <v>0</v>
      </c>
      <c r="K109" s="24">
        <v>0</v>
      </c>
    </row>
    <row r="110" spans="1:13" x14ac:dyDescent="0.25">
      <c r="A110" s="10" t="s">
        <v>80</v>
      </c>
      <c r="B110" s="38"/>
      <c r="C110" s="38"/>
      <c r="D110" s="38"/>
      <c r="E110" s="38"/>
      <c r="F110" s="38"/>
      <c r="G110" s="38"/>
      <c r="H110" s="38"/>
      <c r="I110" s="38"/>
      <c r="J110" s="38"/>
      <c r="K110" s="24">
        <f>+B110</f>
        <v>0</v>
      </c>
    </row>
    <row r="111" spans="1:13" x14ac:dyDescent="0.25">
      <c r="K111" s="24"/>
    </row>
    <row r="112" spans="1:13" x14ac:dyDescent="0.25">
      <c r="A112" s="30" t="s">
        <v>81</v>
      </c>
      <c r="B112" s="39">
        <f>B16+B11</f>
        <v>22348495.949999999</v>
      </c>
      <c r="C112" s="39">
        <f>C16+C11</f>
        <v>22639742.129999999</v>
      </c>
      <c r="D112" s="39">
        <f>D62+D36+D26+D16+D11</f>
        <v>26647133.68</v>
      </c>
      <c r="E112" s="39">
        <f>E26+E16+E11+E62</f>
        <v>45291022.310000002</v>
      </c>
      <c r="F112" s="39">
        <f>F62+F36+F26+F16+F11</f>
        <v>26484652.009999998</v>
      </c>
      <c r="G112" s="39">
        <f>G62+G36+G26+G16+G11</f>
        <v>25542538.780000001</v>
      </c>
      <c r="H112" s="39">
        <f>H26+H16+H11+H36</f>
        <v>26782246.59</v>
      </c>
      <c r="I112" s="39">
        <f>I62+I26+I16+I11+I36</f>
        <v>25049155.010000002</v>
      </c>
      <c r="J112" s="39">
        <f>J62+J26+J16+J11</f>
        <v>29426390.379999999</v>
      </c>
      <c r="K112" s="26">
        <f>+B112+C112+D112+E112+F112+G112+H112+I112+J112</f>
        <v>250211376.83999997</v>
      </c>
      <c r="L112" s="28"/>
    </row>
    <row r="113" spans="1:10" x14ac:dyDescent="0.25">
      <c r="A113" t="s">
        <v>91</v>
      </c>
      <c r="B113" s="40"/>
      <c r="C113" s="40"/>
      <c r="D113" s="40"/>
      <c r="E113" s="40"/>
      <c r="F113" s="40"/>
      <c r="G113" s="40"/>
      <c r="H113" s="40"/>
      <c r="I113" s="40"/>
      <c r="J113" s="40"/>
    </row>
    <row r="114" spans="1:10" x14ac:dyDescent="0.25">
      <c r="A114" t="s">
        <v>89</v>
      </c>
    </row>
    <row r="115" spans="1:10" x14ac:dyDescent="0.25">
      <c r="A115" t="s">
        <v>90</v>
      </c>
    </row>
    <row r="118" spans="1:10" ht="15.75" thickBot="1" x14ac:dyDescent="0.3"/>
    <row r="119" spans="1:10" ht="31.5" x14ac:dyDescent="0.25">
      <c r="A119" s="45" t="s">
        <v>101</v>
      </c>
    </row>
    <row r="120" spans="1:10" ht="47.25" x14ac:dyDescent="0.25">
      <c r="A120" s="46" t="s">
        <v>102</v>
      </c>
    </row>
    <row r="121" spans="1:10" ht="79.5" thickBot="1" x14ac:dyDescent="0.3">
      <c r="A121" s="47" t="s">
        <v>103</v>
      </c>
    </row>
    <row r="122" spans="1:10" ht="15.75" x14ac:dyDescent="0.25">
      <c r="A122" s="48"/>
    </row>
    <row r="123" spans="1:10" ht="15.75" x14ac:dyDescent="0.25">
      <c r="A123" s="48"/>
    </row>
    <row r="124" spans="1:10" ht="15.75" x14ac:dyDescent="0.25">
      <c r="A124" s="48"/>
    </row>
    <row r="125" spans="1:10" ht="15.75" x14ac:dyDescent="0.25">
      <c r="A125" s="48"/>
    </row>
    <row r="126" spans="1:10" ht="21.75" customHeight="1" x14ac:dyDescent="0.25">
      <c r="A126" s="48"/>
    </row>
    <row r="127" spans="1:10" ht="14.25" customHeight="1" x14ac:dyDescent="0.25"/>
    <row r="129" spans="1:13" x14ac:dyDescent="0.25">
      <c r="A129" t="s">
        <v>97</v>
      </c>
      <c r="B129" s="35" t="s">
        <v>100</v>
      </c>
      <c r="E129" t="s">
        <v>97</v>
      </c>
      <c r="G129" t="s">
        <v>112</v>
      </c>
    </row>
    <row r="130" spans="1:13" ht="15.75" x14ac:dyDescent="0.25">
      <c r="A130" s="42" t="s">
        <v>104</v>
      </c>
      <c r="B130" s="44" t="s">
        <v>107</v>
      </c>
      <c r="C130" s="44"/>
      <c r="D130" s="44"/>
      <c r="E130" s="42" t="s">
        <v>114</v>
      </c>
      <c r="F130" s="44"/>
      <c r="G130" s="42" t="s">
        <v>110</v>
      </c>
      <c r="H130" s="44"/>
      <c r="I130" s="44"/>
      <c r="J130" s="44"/>
      <c r="K130" s="43"/>
    </row>
    <row r="131" spans="1:13" x14ac:dyDescent="0.25">
      <c r="A131" t="s">
        <v>105</v>
      </c>
      <c r="B131" s="35" t="s">
        <v>106</v>
      </c>
      <c r="E131" t="s">
        <v>113</v>
      </c>
      <c r="G131" t="s">
        <v>111</v>
      </c>
      <c r="L131" s="31"/>
      <c r="M131" s="22"/>
    </row>
  </sheetData>
  <mergeCells count="16">
    <mergeCell ref="A3:K3"/>
    <mergeCell ref="A4:K4"/>
    <mergeCell ref="A5:K5"/>
    <mergeCell ref="A6:K6"/>
    <mergeCell ref="A7:K7"/>
    <mergeCell ref="A45:K45"/>
    <mergeCell ref="A98:K98"/>
    <mergeCell ref="A49:K49"/>
    <mergeCell ref="A50:K50"/>
    <mergeCell ref="A51:K51"/>
    <mergeCell ref="A47:K47"/>
    <mergeCell ref="A99:K99"/>
    <mergeCell ref="A100:K100"/>
    <mergeCell ref="A96:K96"/>
    <mergeCell ref="A97:K97"/>
    <mergeCell ref="A48:K48"/>
  </mergeCells>
  <pageMargins left="0.25" right="0.25" top="0.75" bottom="0.75" header="0.3" footer="0.3"/>
  <pageSetup scale="48" fitToHeight="0" orientation="landscape" r:id="rId1"/>
  <rowBreaks count="2" manualBreakCount="2">
    <brk id="44" max="8" man="1"/>
    <brk id="91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Plantilla Presupuesto</vt:lpstr>
      <vt:lpstr>Plantilla Ejecución 2026</vt:lpstr>
      <vt:lpstr>'Plantilla Ejecución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Natalie Souffront</dc:creator>
  <cp:lastModifiedBy>Odaliza Mariana Báez Rodríguez</cp:lastModifiedBy>
  <cp:lastPrinted>2026-10-05T15:04:27Z</cp:lastPrinted>
  <dcterms:created xsi:type="dcterms:W3CDTF">2018-04-17T18:57:16Z</dcterms:created>
  <dcterms:modified xsi:type="dcterms:W3CDTF">2026-10-05T15:10:10Z</dcterms:modified>
</cp:coreProperties>
</file>